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sd02\上水道共有\経理関係\経営分析\"/>
    </mc:Choice>
  </mc:AlternateContent>
  <workbookProtection workbookPassword="B319" lockStructure="1"/>
  <bookViews>
    <workbookView xWindow="0" yWindow="0" windowWidth="20490" windowHeight="744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P10" i="4" s="1"/>
  <c r="O6" i="5"/>
  <c r="I10" i="4" s="1"/>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E85" i="4"/>
  <c r="AT10" i="4"/>
  <c r="W10" i="4"/>
  <c r="B10" i="4"/>
  <c r="BB8" i="4"/>
  <c r="AT8" i="4"/>
  <c r="AL8" i="4"/>
  <c r="P8" i="4"/>
  <c r="I8"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<sst xmlns="http://schemas.openxmlformats.org/spreadsheetml/2006/main" count="231" uniqueCount="119">
  <si>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</si>
  <si>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</si>
  <si>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</si>
  <si>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</si>
  <si>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</si>
  <si>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</si>
  <si>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</si>
  <si>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</si>
  <si>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</si>
  <si>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</si>
  <si>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</si>
  <si>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</si>
  <si>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</si>
  <si>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</si>
  <si>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</si>
  <si>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</si>
  <si>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</si>
  <si>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</si>
  <si>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</si>
  <si>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</si>
  <si>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</si>
  <si>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</si>
  <si>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</si>
  <si>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</si>
  <si>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</si>
  <si>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</si>
  <si>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</si>
  <si>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</si>
  <si>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</si>
  <si>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</si>
  <si>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</si>
  <si>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</si>
  <si>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</si>
  <si>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</si>
  <si>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</si>
  <si>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</si>
  <si>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</si>
  <si>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</si>
  <si>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</si>
  <si>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</si>
  <si>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</si>
  <si>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</si>
  <si>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</si>
  <si>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</si>
  <si>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</si>
  <si>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</si>
  <si>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</si>
  <si>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</si>
  <si>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</si>
  <si>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</si>
  <si>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</si>
  <si>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</si>
  <si>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</si>
  <si>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</si>
  <si>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</si>
  <si>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</si>
  <si>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</si>
  <si>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</si>
  <si>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</si>
  <si>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</si>
  <si>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</si>
  <si>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</si>
  <si>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</si>
  <si>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</si>
  <si>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</si>
  <si>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</si>
  <si>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</si>
  <si>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</si>
  <si>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</si>
  <si>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</si>
  <si>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</si>
  <si>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</si>
  <si>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</si>
  <si>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</si>
  <si>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</si>
  <si>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</si>
  <si>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</si>
  <si>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</si>
  <si>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</si>
  <si>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</si>
  <si>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</si>
  <si>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</si>
  <si>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</si>
  <si>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</si>
  <si>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</si>
  <si>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</si>
  <si>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</si>
  <si>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</si>
  <si>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</si>
  <si>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</si>
  <si>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</si>
  <si>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</si>
  <si>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</si>
  <si>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</si>
  <si>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</si>
  <si>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</si>
  <si>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</si>
  <si>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</si>
  <si>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</si>
  <si>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</si>
  <si>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</si>
  <si>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</si>
  <si>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</si>
  <si>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</si>
  <si>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</si>
  <si>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奈良県　斑鳩町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</si>
  <si>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</si>
  <si>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</si>
  <si>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</si>
  <si>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</si>
  <si>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</si>
  <si>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</si>
  <si>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</si>
  <si>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</si>
  <si>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</si>
  <si>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</si>
  <si>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状況については、現在のところ比較的安定していると考えているが、管路等の老朽化の状況を勘案すると、今後増加していく更新経費について、アセットマネジメントの検証結果や多角的な見地からの検証を用いて、今後の整備方針を検討していきたいと考えている。</t>
    <rPh sb="1" eb="3">
      <t>ケイエイ</t>
    </rPh>
    <rPh sb="3" eb="5">
      <t>ジョウキョウ</t>
    </rPh>
    <rPh sb="11" eb="13">
      <t>ゲンザイ</t>
    </rPh>
    <rPh sb="17" eb="20">
      <t>ヒカクテキ</t>
    </rPh>
    <rPh sb="20" eb="22">
      <t>アンテイ</t>
    </rPh>
    <rPh sb="27" eb="28">
      <t>カンガ</t>
    </rPh>
    <rPh sb="34" eb="36">
      <t>カンロ</t>
    </rPh>
    <rPh sb="36" eb="37">
      <t>トウ</t>
    </rPh>
    <rPh sb="38" eb="41">
      <t>ロウキュウカ</t>
    </rPh>
    <rPh sb="42" eb="44">
      <t>ジョウキョウ</t>
    </rPh>
    <rPh sb="45" eb="47">
      <t>カンアン</t>
    </rPh>
    <rPh sb="51" eb="53">
      <t>コンゴ</t>
    </rPh>
    <rPh sb="53" eb="55">
      <t>ゾウカ</t>
    </rPh>
    <rPh sb="59" eb="61">
      <t>コウシン</t>
    </rPh>
    <rPh sb="61" eb="63">
      <t>ケイヒ</t>
    </rPh>
    <rPh sb="79" eb="81">
      <t>ケンショウ</t>
    </rPh>
    <rPh sb="81" eb="83">
      <t>ケッカ</t>
    </rPh>
    <rPh sb="84" eb="87">
      <t>タカクテキ</t>
    </rPh>
    <rPh sb="88" eb="90">
      <t>ケンチ</t>
    </rPh>
    <rPh sb="93" eb="95">
      <t>ケンショウ</t>
    </rPh>
    <rPh sb="96" eb="97">
      <t>モチ</t>
    </rPh>
    <rPh sb="100" eb="102">
      <t>コンゴ</t>
    </rPh>
    <rPh sb="103" eb="105">
      <t>セイビ</t>
    </rPh>
    <rPh sb="105" eb="107">
      <t>ホウシン</t>
    </rPh>
    <rPh sb="108" eb="110">
      <t>ケントウ</t>
    </rPh>
    <rPh sb="117" eb="118">
      <t>カンガ</t>
    </rPh>
    <phoneticPr fontId="4"/>
  </si>
  <si>
    <t>　本年も引き続き、不明水や漏水が減少するよう漏水調査を継続して実施し、配水管路の維持・修繕を行い、給水ロスが減少するよう努めている。その結果、若干の減少はあるものの９５％前後の高い有収率を維持できている。料金回収率も１００％以上を維持していることから見ても、給水に要する経費が水道料金の範囲内で賄えている状況が続いていることから、当町の水道料金水準も概ね適正なものであると思われる。
　一方、将来給水人口が増加することを想定して浄水場等の施設が整備されてきたため、給水人口が年々減少するなかで施設利用率が徐々に下がり、また、それら施設の減価償却等の費用が増加していることから、類似団体と比較して給水原価が高い状態となっている。
　しかしながら、経常収支比率は継続して１００％以上を維持している状況から、当町の水道事業の経営状態は、比較的良好であると考えられる。</t>
    <rPh sb="1" eb="3">
      <t>ホンネン</t>
    </rPh>
    <rPh sb="4" eb="5">
      <t>ヒ</t>
    </rPh>
    <rPh sb="6" eb="7">
      <t>ツヅ</t>
    </rPh>
    <rPh sb="9" eb="11">
      <t>フメイ</t>
    </rPh>
    <rPh sb="11" eb="12">
      <t>スイ</t>
    </rPh>
    <rPh sb="13" eb="15">
      <t>ロウスイ</t>
    </rPh>
    <rPh sb="16" eb="18">
      <t>ゲンショウ</t>
    </rPh>
    <rPh sb="22" eb="24">
      <t>ロウスイ</t>
    </rPh>
    <rPh sb="24" eb="26">
      <t>チョウサ</t>
    </rPh>
    <rPh sb="27" eb="29">
      <t>ケイゾク</t>
    </rPh>
    <rPh sb="31" eb="33">
      <t>ジッシ</t>
    </rPh>
    <rPh sb="35" eb="37">
      <t>ハイスイ</t>
    </rPh>
    <rPh sb="37" eb="38">
      <t>カン</t>
    </rPh>
    <rPh sb="38" eb="39">
      <t>ロ</t>
    </rPh>
    <rPh sb="40" eb="42">
      <t>イジ</t>
    </rPh>
    <rPh sb="43" eb="45">
      <t>シュウゼン</t>
    </rPh>
    <rPh sb="46" eb="47">
      <t>オコナ</t>
    </rPh>
    <rPh sb="49" eb="51">
      <t>キュウスイ</t>
    </rPh>
    <rPh sb="54" eb="56">
      <t>ゲンショウ</t>
    </rPh>
    <rPh sb="60" eb="61">
      <t>ツト</t>
    </rPh>
    <rPh sb="68" eb="70">
      <t>ケッカ</t>
    </rPh>
    <rPh sb="71" eb="73">
      <t>ジャッカン</t>
    </rPh>
    <rPh sb="74" eb="76">
      <t>ゲンショウ</t>
    </rPh>
    <rPh sb="85" eb="87">
      <t>ゼンゴ</t>
    </rPh>
    <rPh sb="88" eb="89">
      <t>タカ</t>
    </rPh>
    <rPh sb="90" eb="92">
      <t>ユウシュウ</t>
    </rPh>
    <rPh sb="92" eb="93">
      <t>リツ</t>
    </rPh>
    <rPh sb="94" eb="96">
      <t>イジ</t>
    </rPh>
    <rPh sb="102" eb="104">
      <t>リョウキン</t>
    </rPh>
    <rPh sb="104" eb="106">
      <t>カイシュウ</t>
    </rPh>
    <rPh sb="106" eb="107">
      <t>リツ</t>
    </rPh>
    <rPh sb="112" eb="114">
      <t>イジョウ</t>
    </rPh>
    <rPh sb="115" eb="117">
      <t>イジ</t>
    </rPh>
    <rPh sb="125" eb="126">
      <t>ミ</t>
    </rPh>
    <rPh sb="129" eb="131">
      <t>キュウスイ</t>
    </rPh>
    <rPh sb="132" eb="133">
      <t>ヨウ</t>
    </rPh>
    <rPh sb="135" eb="137">
      <t>ケイヒ</t>
    </rPh>
    <rPh sb="138" eb="140">
      <t>スイドウ</t>
    </rPh>
    <rPh sb="140" eb="142">
      <t>リョウキン</t>
    </rPh>
    <rPh sb="143" eb="146">
      <t>ハンイナイ</t>
    </rPh>
    <rPh sb="147" eb="148">
      <t>マカナ</t>
    </rPh>
    <rPh sb="152" eb="154">
      <t>ジョウキョウ</t>
    </rPh>
    <rPh sb="155" eb="156">
      <t>ツヅ</t>
    </rPh>
    <rPh sb="165" eb="167">
      <t>トウチョウ</t>
    </rPh>
    <rPh sb="168" eb="170">
      <t>スイドウ</t>
    </rPh>
    <rPh sb="170" eb="172">
      <t>リョウキン</t>
    </rPh>
    <rPh sb="172" eb="174">
      <t>スイジュン</t>
    </rPh>
    <rPh sb="175" eb="176">
      <t>オオム</t>
    </rPh>
    <rPh sb="177" eb="179">
      <t>テキセイ</t>
    </rPh>
    <rPh sb="186" eb="187">
      <t>オモ</t>
    </rPh>
    <rPh sb="193" eb="195">
      <t>イッポウ</t>
    </rPh>
    <rPh sb="214" eb="217">
      <t>ジョウスイジョウ</t>
    </rPh>
    <rPh sb="217" eb="218">
      <t>トウ</t>
    </rPh>
    <rPh sb="222" eb="224">
      <t>セイビ</t>
    </rPh>
    <rPh sb="252" eb="254">
      <t>ジョジョ</t>
    </rPh>
    <rPh sb="265" eb="267">
      <t>シセツ</t>
    </rPh>
    <rPh sb="277" eb="279">
      <t>ゾウカ</t>
    </rPh>
    <rPh sb="322" eb="324">
      <t>ケイジョウ</t>
    </rPh>
    <rPh sb="324" eb="326">
      <t>シュウシ</t>
    </rPh>
    <rPh sb="326" eb="328">
      <t>ヒリツ</t>
    </rPh>
    <rPh sb="329" eb="331">
      <t>ケイゾク</t>
    </rPh>
    <rPh sb="337" eb="339">
      <t>イジョウ</t>
    </rPh>
    <rPh sb="340" eb="342">
      <t>イジ</t>
    </rPh>
    <rPh sb="346" eb="348">
      <t>ジョウキョウ</t>
    </rPh>
    <rPh sb="351" eb="353">
      <t>トウチョウ</t>
    </rPh>
    <rPh sb="354" eb="356">
      <t>スイドウ</t>
    </rPh>
    <rPh sb="356" eb="358">
      <t>ジギョウ</t>
    </rPh>
    <rPh sb="359" eb="361">
      <t>ケイエイ</t>
    </rPh>
    <rPh sb="361" eb="363">
      <t>ジョウタイ</t>
    </rPh>
    <rPh sb="365" eb="368">
      <t>ヒカクテキ</t>
    </rPh>
    <rPh sb="368" eb="370">
      <t>リョウコウ</t>
    </rPh>
    <rPh sb="374" eb="375">
      <t>カンガ</t>
    </rPh>
    <phoneticPr fontId="4"/>
  </si>
  <si>
    <t>　管路等の老朽化については、有形固定資産の減価償却率が徐々に上昇し、また、管路経年化率が２割を超えている状況であることから、類似団体等と比較して老朽化が進んでいる状況と考えられる。
　その中で、引き続き公共下水道の整備と並行して水道管路の更新を進めることで更新経費の節減を図りながら、老朽管の減少に努めている。
　しかし、経年化率の上昇とともに管路更新率は２％を切っているため、今後多くの管路等の施設の更新が必要となってくる状況である。</t>
    <rPh sb="1" eb="3">
      <t>カンロ</t>
    </rPh>
    <rPh sb="3" eb="4">
      <t>トウ</t>
    </rPh>
    <rPh sb="5" eb="8">
      <t>ロウキュウカ</t>
    </rPh>
    <rPh sb="14" eb="16">
      <t>ユウケイ</t>
    </rPh>
    <rPh sb="16" eb="18">
      <t>コテイ</t>
    </rPh>
    <rPh sb="18" eb="20">
      <t>シサン</t>
    </rPh>
    <rPh sb="21" eb="23">
      <t>ゲンカ</t>
    </rPh>
    <rPh sb="23" eb="25">
      <t>ショウキャク</t>
    </rPh>
    <rPh sb="25" eb="26">
      <t>リツ</t>
    </rPh>
    <rPh sb="27" eb="29">
      <t>ジョジョ</t>
    </rPh>
    <rPh sb="30" eb="32">
      <t>ジョウショウ</t>
    </rPh>
    <rPh sb="37" eb="39">
      <t>カンロ</t>
    </rPh>
    <rPh sb="39" eb="41">
      <t>ケイネン</t>
    </rPh>
    <rPh sb="41" eb="42">
      <t>カ</t>
    </rPh>
    <rPh sb="42" eb="43">
      <t>リツ</t>
    </rPh>
    <rPh sb="45" eb="46">
      <t>ワリ</t>
    </rPh>
    <rPh sb="47" eb="48">
      <t>コ</t>
    </rPh>
    <rPh sb="52" eb="54">
      <t>ジョウキョウ</t>
    </rPh>
    <rPh sb="62" eb="64">
      <t>ルイジ</t>
    </rPh>
    <rPh sb="64" eb="66">
      <t>ダンタイ</t>
    </rPh>
    <rPh sb="66" eb="67">
      <t>トウ</t>
    </rPh>
    <rPh sb="68" eb="70">
      <t>ヒカク</t>
    </rPh>
    <rPh sb="72" eb="75">
      <t>ロウキュウカ</t>
    </rPh>
    <rPh sb="76" eb="77">
      <t>スス</t>
    </rPh>
    <rPh sb="81" eb="83">
      <t>ジョウキョウ</t>
    </rPh>
    <rPh sb="84" eb="85">
      <t>カンガ</t>
    </rPh>
    <rPh sb="94" eb="95">
      <t>ナカ</t>
    </rPh>
    <rPh sb="97" eb="98">
      <t>ヒ</t>
    </rPh>
    <rPh sb="99" eb="100">
      <t>ツヅ</t>
    </rPh>
    <rPh sb="101" eb="103">
      <t>コウキョウ</t>
    </rPh>
    <rPh sb="103" eb="106">
      <t>ゲスイドウ</t>
    </rPh>
    <rPh sb="107" eb="109">
      <t>セイビ</t>
    </rPh>
    <rPh sb="110" eb="112">
      <t>ヘイコウ</t>
    </rPh>
    <rPh sb="114" eb="116">
      <t>スイドウ</t>
    </rPh>
    <rPh sb="116" eb="118">
      <t>カンロ</t>
    </rPh>
    <rPh sb="119" eb="121">
      <t>コウシン</t>
    </rPh>
    <rPh sb="122" eb="123">
      <t>スス</t>
    </rPh>
    <rPh sb="128" eb="130">
      <t>コウシン</t>
    </rPh>
    <rPh sb="130" eb="132">
      <t>ケイヒ</t>
    </rPh>
    <rPh sb="133" eb="135">
      <t>セツゲン</t>
    </rPh>
    <rPh sb="136" eb="137">
      <t>ハカ</t>
    </rPh>
    <rPh sb="142" eb="144">
      <t>ロウキュウ</t>
    </rPh>
    <rPh sb="144" eb="145">
      <t>カン</t>
    </rPh>
    <rPh sb="146" eb="148">
      <t>ゲンショウ</t>
    </rPh>
    <rPh sb="149" eb="150">
      <t>ツト</t>
    </rPh>
    <rPh sb="161" eb="164">
      <t>ケイネンカ</t>
    </rPh>
    <rPh sb="164" eb="165">
      <t>リツ</t>
    </rPh>
    <rPh sb="166" eb="168">
      <t>ジョウショウ</t>
    </rPh>
    <rPh sb="172" eb="174">
      <t>カンロ</t>
    </rPh>
    <rPh sb="174" eb="176">
      <t>コウシン</t>
    </rPh>
    <rPh sb="176" eb="177">
      <t>リツ</t>
    </rPh>
    <rPh sb="181" eb="182">
      <t>キ</t>
    </rPh>
    <rPh sb="189" eb="191">
      <t>コンゴ</t>
    </rPh>
    <rPh sb="191" eb="192">
      <t>オオ</t>
    </rPh>
    <rPh sb="194" eb="196">
      <t>カンロ</t>
    </rPh>
    <rPh sb="196" eb="197">
      <t>トウ</t>
    </rPh>
    <rPh sb="198" eb="200">
      <t>シセツ</t>
    </rPh>
    <rPh sb="201" eb="203">
      <t>コウシン</t>
    </rPh>
    <rPh sb="204" eb="206">
      <t>ヒツヨウ</t>
    </rPh>
    <rPh sb="212" eb="21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</si>
</sst>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1.45</c:v>
                </c:pt>
                <c:pt idx="1">
                  <c:v>0.49</c:v>
                </c:pt>
                <c:pt idx="2">
                  <c:v>1.76</c:v>
                </c:pt>
                <c:pt idx="3">
                  <c:v>2.2999999999999998</c:v>
                </c:pt>
                <c:pt idx="4">
                  <c:v>1.19</c:v>
                </c:pt>
              </c:numCache>
            </c:numRef>
          </c:val>
          <c:extLst xmlns:c16r2="http://schemas.microsoft.com/office/drawing/2015/06/chart">
            <c:ext xmlns:c16="http://schemas.microsoft.com/office/drawing/2014/chart" uri="{C3380CC4-5D6E-409C-BE32-E72D297353CC}">
              <c16:uniqueId val="{00000000-5B85-49DC-96FB-88C2EB1EB153}"/>
            </c:ext>
          </c:extLst>
        </c:ser>
        <c:dLbls>
          <c:showLegendKey val="0"/>
          <c:showVal val="0"/>
          <c:showCatName val="0"/>
          <c:showSerName val="0"/>
          <c:showPercent val="0"/>
          <c:showBubbleSize val="0"/>
        </c:dLbls>
        <c:gapWidth val="150"/>
        <c:axId val="127686648"/>
        <c:axId val="2002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5B85-49DC-96FB-88C2EB1EB153}"/>
            </c:ext>
          </c:extLst>
        </c:ser>
        <c:dLbls>
          <c:showLegendKey val="0"/>
          <c:showVal val="0"/>
          <c:showCatName val="0"/>
          <c:showSerName val="0"/>
          <c:showPercent val="0"/>
          <c:showBubbleSize val="0"/>
        </c:dLbls>
        <c:marker val="1"/>
        <c:smooth val="0"/>
        <c:axId val="127686648"/>
        <c:axId val="200207104"/>
      </c:lineChart>
      <c:dateAx>
        <c:axId val="127686648"/>
        <c:scaling>
          <c:orientation val="minMax"/>
        </c:scaling>
        <c:delete val="1"/>
        <c:axPos val="b"/>
        <c:numFmt formatCode="ge" sourceLinked="1"/>
        <c:majorTickMark val="none"/>
        <c:minorTickMark val="none"/>
        <c:tickLblPos val="none"/>
        <c:crossAx val="200207104"/>
        <c:crosses val="autoZero"/>
        <c:auto val="1"/>
        <c:lblOffset val="100"/>
        <c:baseTimeUnit val="years"/>
      </c:dateAx>
      <c:valAx>
        <c:axId val="2002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8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53.43</c:v>
                </c:pt>
                <c:pt idx="1">
                  <c:v>52.23</c:v>
                </c:pt>
                <c:pt idx="2">
                  <c:v>51.72</c:v>
                </c:pt>
                <c:pt idx="3">
                  <c:v>51.1</c:v>
                </c:pt>
                <c:pt idx="4">
                  <c:v>51.42</c:v>
                </c:pt>
              </c:numCache>
            </c:numRef>
          </c:val>
          <c:extLst xmlns:c16r2="http://schemas.microsoft.com/office/drawing/2015/06/chart">
            <c:ext xmlns:c16="http://schemas.microsoft.com/office/drawing/2014/chart" uri="{C3380CC4-5D6E-409C-BE32-E72D297353CC}">
              <c16:uniqueId val="{00000000-BFB9-42EC-992D-5CA996DFC26C}"/>
            </c:ext>
          </c:extLst>
        </c:ser>
        <c:dLbls>
          <c:showLegendKey val="0"/>
          <c:showVal val="0"/>
          <c:showCatName val="0"/>
          <c:showSerName val="0"/>
          <c:showPercent val="0"/>
          <c:showBubbleSize val="0"/>
        </c:dLbls>
        <c:gapWidth val="150"/>
        <c:axId val="201436120"/>
        <c:axId val="2014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BFB9-42EC-992D-5CA996DFC26C}"/>
            </c:ext>
          </c:extLst>
        </c:ser>
        <c:dLbls>
          <c:showLegendKey val="0"/>
          <c:showVal val="0"/>
          <c:showCatName val="0"/>
          <c:showSerName val="0"/>
          <c:showPercent val="0"/>
          <c:showBubbleSize val="0"/>
        </c:dLbls>
        <c:marker val="1"/>
        <c:smooth val="0"/>
        <c:axId val="201436120"/>
        <c:axId val="201436512"/>
      </c:lineChart>
      <c:dateAx>
        <c:axId val="201436120"/>
        <c:scaling>
          <c:orientation val="minMax"/>
        </c:scaling>
        <c:delete val="1"/>
        <c:axPos val="b"/>
        <c:numFmt formatCode="ge" sourceLinked="1"/>
        <c:majorTickMark val="none"/>
        <c:minorTickMark val="none"/>
        <c:tickLblPos val="none"/>
        <c:crossAx val="201436512"/>
        <c:crosses val="autoZero"/>
        <c:auto val="1"/>
        <c:lblOffset val="100"/>
        <c:baseTimeUnit val="years"/>
      </c:dateAx>
      <c:valAx>
        <c:axId val="2014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3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94.23</c:v>
                </c:pt>
                <c:pt idx="1">
                  <c:v>95.05</c:v>
                </c:pt>
                <c:pt idx="2">
                  <c:v>94.23</c:v>
                </c:pt>
                <c:pt idx="3">
                  <c:v>94.62</c:v>
                </c:pt>
                <c:pt idx="4">
                  <c:v>94.17</c:v>
                </c:pt>
              </c:numCache>
            </c:numRef>
          </c:val>
          <c:extLst xmlns:c16r2="http://schemas.microsoft.com/office/drawing/2015/06/chart">
            <c:ext xmlns:c16="http://schemas.microsoft.com/office/drawing/2014/chart" uri="{C3380CC4-5D6E-409C-BE32-E72D297353CC}">
              <c16:uniqueId val="{00000000-2E8E-49E4-A7F9-B162581452D3}"/>
            </c:ext>
          </c:extLst>
        </c:ser>
        <c:dLbls>
          <c:showLegendKey val="0"/>
          <c:showVal val="0"/>
          <c:showCatName val="0"/>
          <c:showSerName val="0"/>
          <c:showPercent val="0"/>
          <c:showBubbleSize val="0"/>
        </c:dLbls>
        <c:gapWidth val="150"/>
        <c:axId val="201437688"/>
        <c:axId val="2014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2E8E-49E4-A7F9-B162581452D3}"/>
            </c:ext>
          </c:extLst>
        </c:ser>
        <c:dLbls>
          <c:showLegendKey val="0"/>
          <c:showVal val="0"/>
          <c:showCatName val="0"/>
          <c:showSerName val="0"/>
          <c:showPercent val="0"/>
          <c:showBubbleSize val="0"/>
        </c:dLbls>
        <c:marker val="1"/>
        <c:smooth val="0"/>
        <c:axId val="201437688"/>
        <c:axId val="201438080"/>
      </c:lineChart>
      <c:dateAx>
        <c:axId val="201437688"/>
        <c:scaling>
          <c:orientation val="minMax"/>
        </c:scaling>
        <c:delete val="1"/>
        <c:axPos val="b"/>
        <c:numFmt formatCode="ge" sourceLinked="1"/>
        <c:majorTickMark val="none"/>
        <c:minorTickMark val="none"/>
        <c:tickLblPos val="none"/>
        <c:crossAx val="201438080"/>
        <c:crosses val="autoZero"/>
        <c:auto val="1"/>
        <c:lblOffset val="100"/>
        <c:baseTimeUnit val="years"/>
      </c:dateAx>
      <c:valAx>
        <c:axId val="201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3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105.79</c:v>
                </c:pt>
                <c:pt idx="1">
                  <c:v>103.99</c:v>
                </c:pt>
                <c:pt idx="2">
                  <c:v>105.81</c:v>
                </c:pt>
                <c:pt idx="3">
                  <c:v>105.1</c:v>
                </c:pt>
                <c:pt idx="4">
                  <c:v>107.21</c:v>
                </c:pt>
              </c:numCache>
            </c:numRef>
          </c:val>
          <c:extLst xmlns:c16r2="http://schemas.microsoft.com/office/drawing/2015/06/chart">
            <c:ext xmlns:c16="http://schemas.microsoft.com/office/drawing/2014/chart" uri="{C3380CC4-5D6E-409C-BE32-E72D297353CC}">
              <c16:uniqueId val="{00000000-D9FE-4531-9DA8-F96951D246A9}"/>
            </c:ext>
          </c:extLst>
        </c:ser>
        <c:dLbls>
          <c:showLegendKey val="0"/>
          <c:showVal val="0"/>
          <c:showCatName val="0"/>
          <c:showSerName val="0"/>
          <c:showPercent val="0"/>
          <c:showBubbleSize val="0"/>
        </c:dLbls>
        <c:gapWidth val="150"/>
        <c:axId val="200715744"/>
        <c:axId val="2007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D9FE-4531-9DA8-F96951D246A9}"/>
            </c:ext>
          </c:extLst>
        </c:ser>
        <c:dLbls>
          <c:showLegendKey val="0"/>
          <c:showVal val="0"/>
          <c:showCatName val="0"/>
          <c:showSerName val="0"/>
          <c:showPercent val="0"/>
          <c:showBubbleSize val="0"/>
        </c:dLbls>
        <c:marker val="1"/>
        <c:smooth val="0"/>
        <c:axId val="200715744"/>
        <c:axId val="200720224"/>
      </c:lineChart>
      <c:dateAx>
        <c:axId val="200715744"/>
        <c:scaling>
          <c:orientation val="minMax"/>
        </c:scaling>
        <c:delete val="1"/>
        <c:axPos val="b"/>
        <c:numFmt formatCode="ge" sourceLinked="1"/>
        <c:majorTickMark val="none"/>
        <c:minorTickMark val="none"/>
        <c:tickLblPos val="none"/>
        <c:crossAx val="200720224"/>
        <c:crosses val="autoZero"/>
        <c:auto val="1"/>
        <c:lblOffset val="100"/>
        <c:baseTimeUnit val="years"/>
      </c:dateAx>
      <c:valAx>
        <c:axId val="20072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7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33.409999999999997</c:v>
                </c:pt>
                <c:pt idx="1">
                  <c:v>33.31</c:v>
                </c:pt>
                <c:pt idx="2">
                  <c:v>49.09</c:v>
                </c:pt>
                <c:pt idx="3">
                  <c:v>49.63</c:v>
                </c:pt>
                <c:pt idx="4">
                  <c:v>50.2</c:v>
                </c:pt>
              </c:numCache>
            </c:numRef>
          </c:val>
          <c:extLst xmlns:c16r2="http://schemas.microsoft.com/office/drawing/2015/06/chart">
            <c:ext xmlns:c16="http://schemas.microsoft.com/office/drawing/2014/chart" uri="{C3380CC4-5D6E-409C-BE32-E72D297353CC}">
              <c16:uniqueId val="{00000000-A708-4724-AE1D-08DBBE9FF3CA}"/>
            </c:ext>
          </c:extLst>
        </c:ser>
        <c:dLbls>
          <c:showLegendKey val="0"/>
          <c:showVal val="0"/>
          <c:showCatName val="0"/>
          <c:showSerName val="0"/>
          <c:showPercent val="0"/>
          <c:showBubbleSize val="0"/>
        </c:dLbls>
        <c:gapWidth val="150"/>
        <c:axId val="200473816"/>
        <c:axId val="20059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A708-4724-AE1D-08DBBE9FF3CA}"/>
            </c:ext>
          </c:extLst>
        </c:ser>
        <c:dLbls>
          <c:showLegendKey val="0"/>
          <c:showVal val="0"/>
          <c:showCatName val="0"/>
          <c:showSerName val="0"/>
          <c:showPercent val="0"/>
          <c:showBubbleSize val="0"/>
        </c:dLbls>
        <c:marker val="1"/>
        <c:smooth val="0"/>
        <c:axId val="200473816"/>
        <c:axId val="200590024"/>
      </c:lineChart>
      <c:dateAx>
        <c:axId val="200473816"/>
        <c:scaling>
          <c:orientation val="minMax"/>
        </c:scaling>
        <c:delete val="1"/>
        <c:axPos val="b"/>
        <c:numFmt formatCode="ge" sourceLinked="1"/>
        <c:majorTickMark val="none"/>
        <c:minorTickMark val="none"/>
        <c:tickLblPos val="none"/>
        <c:crossAx val="200590024"/>
        <c:crosses val="autoZero"/>
        <c:auto val="1"/>
        <c:lblOffset val="100"/>
        <c:baseTimeUnit val="years"/>
      </c:dateAx>
      <c:valAx>
        <c:axId val="20059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7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19.87</c:v>
                </c:pt>
                <c:pt idx="1">
                  <c:v>20.149999999999999</c:v>
                </c:pt>
                <c:pt idx="2">
                  <c:v>20</c:v>
                </c:pt>
                <c:pt idx="3">
                  <c:v>17.670000000000002</c:v>
                </c:pt>
                <c:pt idx="4">
                  <c:v>24.91</c:v>
                </c:pt>
              </c:numCache>
            </c:numRef>
          </c:val>
          <c:extLst xmlns:c16r2="http://schemas.microsoft.com/office/drawing/2015/06/chart">
            <c:ext xmlns:c16="http://schemas.microsoft.com/office/drawing/2014/chart" uri="{C3380CC4-5D6E-409C-BE32-E72D297353CC}">
              <c16:uniqueId val="{00000000-E643-4DBB-97A1-8A9EFD6E8F7E}"/>
            </c:ext>
          </c:extLst>
        </c:ser>
        <c:dLbls>
          <c:showLegendKey val="0"/>
          <c:showVal val="0"/>
          <c:showCatName val="0"/>
          <c:showSerName val="0"/>
          <c:showPercent val="0"/>
          <c:showBubbleSize val="0"/>
        </c:dLbls>
        <c:gapWidth val="150"/>
        <c:axId val="200471336"/>
        <c:axId val="20047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E643-4DBB-97A1-8A9EFD6E8F7E}"/>
            </c:ext>
          </c:extLst>
        </c:ser>
        <c:dLbls>
          <c:showLegendKey val="0"/>
          <c:showVal val="0"/>
          <c:showCatName val="0"/>
          <c:showSerName val="0"/>
          <c:showPercent val="0"/>
          <c:showBubbleSize val="0"/>
        </c:dLbls>
        <c:marker val="1"/>
        <c:smooth val="0"/>
        <c:axId val="200471336"/>
        <c:axId val="200471720"/>
      </c:lineChart>
      <c:dateAx>
        <c:axId val="200471336"/>
        <c:scaling>
          <c:orientation val="minMax"/>
        </c:scaling>
        <c:delete val="1"/>
        <c:axPos val="b"/>
        <c:numFmt formatCode="ge" sourceLinked="1"/>
        <c:majorTickMark val="none"/>
        <c:minorTickMark val="none"/>
        <c:tickLblPos val="none"/>
        <c:crossAx val="200471720"/>
        <c:crosses val="autoZero"/>
        <c:auto val="1"/>
        <c:lblOffset val="100"/>
        <c:baseTimeUnit val="years"/>
      </c:dateAx>
      <c:valAx>
        <c:axId val="20047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7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19-40CE-881D-79BD8C6C039D}"/>
            </c:ext>
          </c:extLst>
        </c:ser>
        <c:dLbls>
          <c:showLegendKey val="0"/>
          <c:showVal val="0"/>
          <c:showCatName val="0"/>
          <c:showSerName val="0"/>
          <c:showPercent val="0"/>
          <c:showBubbleSize val="0"/>
        </c:dLbls>
        <c:gapWidth val="150"/>
        <c:axId val="128943832"/>
        <c:axId val="1289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7019-40CE-881D-79BD8C6C039D}"/>
            </c:ext>
          </c:extLst>
        </c:ser>
        <c:dLbls>
          <c:showLegendKey val="0"/>
          <c:showVal val="0"/>
          <c:showCatName val="0"/>
          <c:showSerName val="0"/>
          <c:showPercent val="0"/>
          <c:showBubbleSize val="0"/>
        </c:dLbls>
        <c:marker val="1"/>
        <c:smooth val="0"/>
        <c:axId val="128943832"/>
        <c:axId val="128944224"/>
      </c:lineChart>
      <c:dateAx>
        <c:axId val="128943832"/>
        <c:scaling>
          <c:orientation val="minMax"/>
        </c:scaling>
        <c:delete val="1"/>
        <c:axPos val="b"/>
        <c:numFmt formatCode="ge" sourceLinked="1"/>
        <c:majorTickMark val="none"/>
        <c:minorTickMark val="none"/>
        <c:tickLblPos val="none"/>
        <c:crossAx val="128944224"/>
        <c:crosses val="autoZero"/>
        <c:auto val="1"/>
        <c:lblOffset val="100"/>
        <c:baseTimeUnit val="years"/>
      </c:dateAx>
      <c:valAx>
        <c:axId val="12894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94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304.10000000000002</c:v>
                </c:pt>
                <c:pt idx="1">
                  <c:v>597.52</c:v>
                </c:pt>
                <c:pt idx="2">
                  <c:v>186.6</c:v>
                </c:pt>
                <c:pt idx="3">
                  <c:v>176.91</c:v>
                </c:pt>
                <c:pt idx="4">
                  <c:v>234.28</c:v>
                </c:pt>
              </c:numCache>
            </c:numRef>
          </c:val>
          <c:extLst xmlns:c16r2="http://schemas.microsoft.com/office/drawing/2015/06/chart">
            <c:ext xmlns:c16="http://schemas.microsoft.com/office/drawing/2014/chart" uri="{C3380CC4-5D6E-409C-BE32-E72D297353CC}">
              <c16:uniqueId val="{00000000-6BF4-41BC-AB68-6D75F4DA94C0}"/>
            </c:ext>
          </c:extLst>
        </c:ser>
        <c:dLbls>
          <c:showLegendKey val="0"/>
          <c:showVal val="0"/>
          <c:showCatName val="0"/>
          <c:showSerName val="0"/>
          <c:showPercent val="0"/>
          <c:showBubbleSize val="0"/>
        </c:dLbls>
        <c:gapWidth val="150"/>
        <c:axId val="128945400"/>
        <c:axId val="20109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6BF4-41BC-AB68-6D75F4DA94C0}"/>
            </c:ext>
          </c:extLst>
        </c:ser>
        <c:dLbls>
          <c:showLegendKey val="0"/>
          <c:showVal val="0"/>
          <c:showCatName val="0"/>
          <c:showSerName val="0"/>
          <c:showPercent val="0"/>
          <c:showBubbleSize val="0"/>
        </c:dLbls>
        <c:marker val="1"/>
        <c:smooth val="0"/>
        <c:axId val="128945400"/>
        <c:axId val="201097960"/>
      </c:lineChart>
      <c:dateAx>
        <c:axId val="128945400"/>
        <c:scaling>
          <c:orientation val="minMax"/>
        </c:scaling>
        <c:delete val="1"/>
        <c:axPos val="b"/>
        <c:numFmt formatCode="ge" sourceLinked="1"/>
        <c:majorTickMark val="none"/>
        <c:minorTickMark val="none"/>
        <c:tickLblPos val="none"/>
        <c:crossAx val="201097960"/>
        <c:crosses val="autoZero"/>
        <c:auto val="1"/>
        <c:lblOffset val="100"/>
        <c:baseTimeUnit val="years"/>
      </c:dateAx>
      <c:valAx>
        <c:axId val="201097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94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201.57</c:v>
                </c:pt>
                <c:pt idx="1">
                  <c:v>222.01</c:v>
                </c:pt>
                <c:pt idx="2">
                  <c:v>222.56</c:v>
                </c:pt>
                <c:pt idx="3">
                  <c:v>223.4</c:v>
                </c:pt>
                <c:pt idx="4">
                  <c:v>223.06</c:v>
                </c:pt>
              </c:numCache>
            </c:numRef>
          </c:val>
          <c:extLst xmlns:c16r2="http://schemas.microsoft.com/office/drawing/2015/06/chart">
            <c:ext xmlns:c16="http://schemas.microsoft.com/office/drawing/2014/chart" uri="{C3380CC4-5D6E-409C-BE32-E72D297353CC}">
              <c16:uniqueId val="{00000000-84D7-4925-87E9-1F9F21753507}"/>
            </c:ext>
          </c:extLst>
        </c:ser>
        <c:dLbls>
          <c:showLegendKey val="0"/>
          <c:showVal val="0"/>
          <c:showCatName val="0"/>
          <c:showSerName val="0"/>
          <c:showPercent val="0"/>
          <c:showBubbleSize val="0"/>
        </c:dLbls>
        <c:gapWidth val="150"/>
        <c:axId val="201099136"/>
        <c:axId val="20109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84D7-4925-87E9-1F9F21753507}"/>
            </c:ext>
          </c:extLst>
        </c:ser>
        <c:dLbls>
          <c:showLegendKey val="0"/>
          <c:showVal val="0"/>
          <c:showCatName val="0"/>
          <c:showSerName val="0"/>
          <c:showPercent val="0"/>
          <c:showBubbleSize val="0"/>
        </c:dLbls>
        <c:marker val="1"/>
        <c:smooth val="0"/>
        <c:axId val="201099136"/>
        <c:axId val="201099528"/>
      </c:lineChart>
      <c:dateAx>
        <c:axId val="201099136"/>
        <c:scaling>
          <c:orientation val="minMax"/>
        </c:scaling>
        <c:delete val="1"/>
        <c:axPos val="b"/>
        <c:numFmt formatCode="ge" sourceLinked="1"/>
        <c:majorTickMark val="none"/>
        <c:minorTickMark val="none"/>
        <c:tickLblPos val="none"/>
        <c:crossAx val="201099528"/>
        <c:crosses val="autoZero"/>
        <c:auto val="1"/>
        <c:lblOffset val="100"/>
        <c:baseTimeUnit val="years"/>
      </c:dateAx>
      <c:valAx>
        <c:axId val="201099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0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102.09</c:v>
                </c:pt>
                <c:pt idx="1">
                  <c:v>100.99</c:v>
                </c:pt>
                <c:pt idx="2">
                  <c:v>102.55</c:v>
                </c:pt>
                <c:pt idx="3">
                  <c:v>102.5</c:v>
                </c:pt>
                <c:pt idx="4">
                  <c:v>103.78</c:v>
                </c:pt>
              </c:numCache>
            </c:numRef>
          </c:val>
          <c:extLst xmlns:c16r2="http://schemas.microsoft.com/office/drawing/2015/06/chart">
            <c:ext xmlns:c16="http://schemas.microsoft.com/office/drawing/2014/chart" uri="{C3380CC4-5D6E-409C-BE32-E72D297353CC}">
              <c16:uniqueId val="{00000000-C93C-4907-8850-D3D5219A349A}"/>
            </c:ext>
          </c:extLst>
        </c:ser>
        <c:dLbls>
          <c:showLegendKey val="0"/>
          <c:showVal val="0"/>
          <c:showCatName val="0"/>
          <c:showSerName val="0"/>
          <c:showPercent val="0"/>
          <c:showBubbleSize val="0"/>
        </c:dLbls>
        <c:gapWidth val="150"/>
        <c:axId val="128943440"/>
        <c:axId val="12894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C93C-4907-8850-D3D5219A349A}"/>
            </c:ext>
          </c:extLst>
        </c:ser>
        <c:dLbls>
          <c:showLegendKey val="0"/>
          <c:showVal val="0"/>
          <c:showCatName val="0"/>
          <c:showSerName val="0"/>
          <c:showPercent val="0"/>
          <c:showBubbleSize val="0"/>
        </c:dLbls>
        <c:marker val="1"/>
        <c:smooth val="0"/>
        <c:axId val="128943440"/>
        <c:axId val="128943048"/>
      </c:lineChart>
      <c:dateAx>
        <c:axId val="128943440"/>
        <c:scaling>
          <c:orientation val="minMax"/>
        </c:scaling>
        <c:delete val="1"/>
        <c:axPos val="b"/>
        <c:numFmt formatCode="ge" sourceLinked="1"/>
        <c:majorTickMark val="none"/>
        <c:minorTickMark val="none"/>
        <c:tickLblPos val="none"/>
        <c:crossAx val="128943048"/>
        <c:crosses val="autoZero"/>
        <c:auto val="1"/>
        <c:lblOffset val="100"/>
        <c:baseTimeUnit val="years"/>
      </c:dateAx>
      <c:valAx>
        <c:axId val="12894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4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219.93</c:v>
                </c:pt>
                <c:pt idx="1">
                  <c:v>217.12</c:v>
                </c:pt>
                <c:pt idx="2">
                  <c:v>209.38</c:v>
                </c:pt>
                <c:pt idx="3">
                  <c:v>209.42</c:v>
                </c:pt>
                <c:pt idx="4">
                  <c:v>207</c:v>
                </c:pt>
              </c:numCache>
            </c:numRef>
          </c:val>
          <c:extLst xmlns:c16r2="http://schemas.microsoft.com/office/drawing/2015/06/chart">
            <c:ext xmlns:c16="http://schemas.microsoft.com/office/drawing/2014/chart" uri="{C3380CC4-5D6E-409C-BE32-E72D297353CC}">
              <c16:uniqueId val="{00000000-43C6-4803-90E3-5E32B89C64AC}"/>
            </c:ext>
          </c:extLst>
        </c:ser>
        <c:dLbls>
          <c:showLegendKey val="0"/>
          <c:showVal val="0"/>
          <c:showCatName val="0"/>
          <c:showSerName val="0"/>
          <c:showPercent val="0"/>
          <c:showBubbleSize val="0"/>
        </c:dLbls>
        <c:gapWidth val="150"/>
        <c:axId val="128941872"/>
        <c:axId val="2011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43C6-4803-90E3-5E32B89C64AC}"/>
            </c:ext>
          </c:extLst>
        </c:ser>
        <c:dLbls>
          <c:showLegendKey val="0"/>
          <c:showVal val="0"/>
          <c:showCatName val="0"/>
          <c:showSerName val="0"/>
          <c:showPercent val="0"/>
          <c:showBubbleSize val="0"/>
        </c:dLbls>
        <c:marker val="1"/>
        <c:smooth val="0"/>
        <c:axId val="128941872"/>
        <c:axId val="201100704"/>
      </c:lineChart>
      <c:dateAx>
        <c:axId val="128941872"/>
        <c:scaling>
          <c:orientation val="minMax"/>
        </c:scaling>
        <c:delete val="1"/>
        <c:axPos val="b"/>
        <c:numFmt formatCode="ge" sourceLinked="1"/>
        <c:majorTickMark val="none"/>
        <c:minorTickMark val="none"/>
        <c:tickLblPos val="none"/>
        <c:crossAx val="201100704"/>
        <c:crosses val="autoZero"/>
        <c:auto val="1"/>
        <c:lblOffset val="100"/>
        <c:baseTimeUnit val="years"/>
      </c:dateAx>
      <c:valAx>
        <c:axId val="2011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3" zoomScaleNormal="100" workbookViewId="0">
      <selection activeCell="CA47" sqref="CA4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奈良県　斑鳩町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c r="AE8" s="84"/>
      <c r="AF8" s="84"/>
      <c r="AG8" s="84"/>
      <c r="AH8" s="84"/>
      <c r="AI8" s="84"/>
      <c r="AJ8" s="84"/>
      <c r="AK8" s="5"/>
      <c r="AL8" s="71">
        <f>データ!$R$6</f>
        <v>28298</v>
      </c>
      <c r="AM8" s="71"/>
      <c r="AN8" s="71"/>
      <c r="AO8" s="71"/>
      <c r="AP8" s="71"/>
      <c r="AQ8" s="71"/>
      <c r="AR8" s="71"/>
      <c r="AS8" s="71"/>
      <c r="AT8" s="67">
        <f>データ!$S$6</f>
        <v>14.27</v>
      </c>
      <c r="AU8" s="68"/>
      <c r="AV8" s="68"/>
      <c r="AW8" s="68"/>
      <c r="AX8" s="68"/>
      <c r="AY8" s="68"/>
      <c r="AZ8" s="68"/>
      <c r="BA8" s="68"/>
      <c r="BB8" s="70">
        <f>データ!$T$6</f>
        <v>1983.04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73.98</v>
      </c>
      <c r="J10" s="68"/>
      <c r="K10" s="68"/>
      <c r="L10" s="68"/>
      <c r="M10" s="68"/>
      <c r="N10" s="68"/>
      <c r="O10" s="69"/>
      <c r="P10" s="70">
        <f>データ!$P$6</f>
        <v>100</v>
      </c>
      <c r="Q10" s="70"/>
      <c r="R10" s="70"/>
      <c r="S10" s="70"/>
      <c r="T10" s="70"/>
      <c r="U10" s="70"/>
      <c r="V10" s="70"/>
      <c r="W10" s="71">
        <f>データ!$Q$6</f>
        <v>3704</v>
      </c>
      <c r="X10" s="71"/>
      <c r="Y10" s="71"/>
      <c r="Z10" s="71"/>
      <c r="AA10" s="71"/>
      <c r="AB10" s="71"/>
      <c r="AC10" s="71"/>
      <c r="AD10" s="2"/>
      <c r="AE10" s="2"/>
      <c r="AF10" s="2"/>
      <c r="AG10" s="2"/>
      <c r="AH10" s="5"/>
      <c r="AI10" s="5"/>
      <c r="AJ10" s="5"/>
      <c r="AK10" s="5"/>
      <c r="AL10" s="71">
        <f>データ!$U$6</f>
        <v>28205</v>
      </c>
      <c r="AM10" s="71"/>
      <c r="AN10" s="71"/>
      <c r="AO10" s="71"/>
      <c r="AP10" s="71"/>
      <c r="AQ10" s="71"/>
      <c r="AR10" s="71"/>
      <c r="AS10" s="71"/>
      <c r="AT10" s="67">
        <f>データ!$V$6</f>
        <v>14.27</v>
      </c>
      <c r="AU10" s="68"/>
      <c r="AV10" s="68"/>
      <c r="AW10" s="68"/>
      <c r="AX10" s="68"/>
      <c r="AY10" s="68"/>
      <c r="AZ10" s="68"/>
      <c r="BA10" s="68"/>
      <c r="BB10" s="70">
        <f>データ!$W$6</f>
        <v>1976.52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293440</v>
      </c>
      <c r="D6" s="34">
        <f t="shared" si="3"/>
        <v>46</v>
      </c>
      <c r="E6" s="34">
        <f t="shared" si="3"/>
        <v>1</v>
      </c>
      <c r="F6" s="34">
        <f t="shared" si="3"/>
        <v>0</v>
      </c>
      <c r="G6" s="34">
        <f t="shared" si="3"/>
        <v>1</v>
      </c>
      <c r="H6" s="34" t="str">
        <f t="shared" si="3"/>
        <v>奈良県　斑鳩町</v>
      </c>
      <c r="I6" s="34" t="str">
        <f t="shared" si="3"/>
        <v>法適用</v>
      </c>
      <c r="J6" s="34" t="str">
        <f t="shared" si="3"/>
        <v>水道事業</v>
      </c>
      <c r="K6" s="34" t="str">
        <f t="shared" si="3"/>
        <v>末端給水事業</v>
      </c>
      <c r="L6" s="34" t="str">
        <f t="shared" si="3"/>
        <v>A6</v>
      </c>
      <c r="M6" s="34">
        <f t="shared" si="3"/>
        <v>0</v>
      </c>
      <c r="N6" s="35" t="str">
        <f t="shared" si="3"/>
        <v>-</v>
      </c>
      <c r="O6" s="35">
        <f t="shared" si="3"/>
        <v>73.98</v>
      </c>
      <c r="P6" s="35">
        <f t="shared" si="3"/>
        <v>100</v>
      </c>
      <c r="Q6" s="35">
        <f t="shared" si="3"/>
        <v>3704</v>
      </c>
      <c r="R6" s="35">
        <f t="shared" si="3"/>
        <v>28298</v>
      </c>
      <c r="S6" s="35">
        <f t="shared" si="3"/>
        <v>14.27</v>
      </c>
      <c r="T6" s="35">
        <f t="shared" si="3"/>
        <v>1983.04</v>
      </c>
      <c r="U6" s="35">
        <f t="shared" si="3"/>
        <v>28205</v>
      </c>
      <c r="V6" s="35">
        <f t="shared" si="3"/>
        <v>14.27</v>
      </c>
      <c r="W6" s="35">
        <f t="shared" si="3"/>
        <v>1976.52</v>
      </c>
      <c r="X6" s="36">
        <f>IF(X7="",NA(),X7)</f>
        <v>105.79</v>
      </c>
      <c r="Y6" s="36">
        <f t="shared" ref="Y6:AG6" si="4">IF(Y7="",NA(),Y7)</f>
        <v>103.99</v>
      </c>
      <c r="Z6" s="36">
        <f t="shared" si="4"/>
        <v>105.81</v>
      </c>
      <c r="AA6" s="36">
        <f t="shared" si="4"/>
        <v>105.1</v>
      </c>
      <c r="AB6" s="36">
        <f t="shared" si="4"/>
        <v>107.21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304.10000000000002</v>
      </c>
      <c r="AU6" s="36">
        <f t="shared" ref="AU6:BC6" si="6">IF(AU7="",NA(),AU7)</f>
        <v>597.52</v>
      </c>
      <c r="AV6" s="36">
        <f t="shared" si="6"/>
        <v>186.6</v>
      </c>
      <c r="AW6" s="36">
        <f t="shared" si="6"/>
        <v>176.91</v>
      </c>
      <c r="AX6" s="36">
        <f t="shared" si="6"/>
        <v>234.28</v>
      </c>
      <c r="AY6" s="36">
        <f t="shared" si="6"/>
        <v>915.5</v>
      </c>
      <c r="AZ6" s="36">
        <f t="shared" si="6"/>
        <v>963.24</v>
      </c>
      <c r="BA6" s="36">
        <f t="shared" si="6"/>
        <v>381.53</v>
      </c>
      <c r="BB6" s="36">
        <f t="shared" si="6"/>
        <v>391.54</v>
      </c>
      <c r="BC6" s="36">
        <f t="shared" si="6"/>
        <v>384.34</v>
      </c>
      <c r="BD6" s="35" t="str">
        <f>IF(BD7="","",IF(BD7="-","【-】","【"&amp;SUBSTITUTE(TEXT(BD7,"#,##0.00"),"-","△")&amp;"】"))</f>
        <v>【262.87】</v>
      </c>
      <c r="BE6" s="36">
        <f>IF(BE7="",NA(),BE7)</f>
        <v>201.57</v>
      </c>
      <c r="BF6" s="36">
        <f t="shared" ref="BF6:BN6" si="7">IF(BF7="",NA(),BF7)</f>
        <v>222.01</v>
      </c>
      <c r="BG6" s="36">
        <f t="shared" si="7"/>
        <v>222.56</v>
      </c>
      <c r="BH6" s="36">
        <f t="shared" si="7"/>
        <v>223.4</v>
      </c>
      <c r="BI6" s="36">
        <f t="shared" si="7"/>
        <v>223.06</v>
      </c>
      <c r="BJ6" s="36">
        <f t="shared" si="7"/>
        <v>404.78</v>
      </c>
      <c r="BK6" s="36">
        <f t="shared" si="7"/>
        <v>400.38</v>
      </c>
      <c r="BL6" s="36">
        <f t="shared" si="7"/>
        <v>393.27</v>
      </c>
      <c r="BM6" s="36">
        <f t="shared" si="7"/>
        <v>386.97</v>
      </c>
      <c r="BN6" s="36">
        <f t="shared" si="7"/>
        <v>380.58</v>
      </c>
      <c r="BO6" s="35" t="str">
        <f>IF(BO7="","",IF(BO7="-","【-】","【"&amp;SUBSTITUTE(TEXT(BO7,"#,##0.00"),"-","△")&amp;"】"))</f>
        <v>【270.87】</v>
      </c>
      <c r="BP6" s="36">
        <f>IF(BP7="",NA(),BP7)</f>
        <v>102.09</v>
      </c>
      <c r="BQ6" s="36">
        <f t="shared" ref="BQ6:BY6" si="8">IF(BQ7="",NA(),BQ7)</f>
        <v>100.99</v>
      </c>
      <c r="BR6" s="36">
        <f t="shared" si="8"/>
        <v>102.55</v>
      </c>
      <c r="BS6" s="36">
        <f t="shared" si="8"/>
        <v>102.5</v>
      </c>
      <c r="BT6" s="36">
        <f t="shared" si="8"/>
        <v>103.78</v>
      </c>
      <c r="BU6" s="36">
        <f t="shared" si="8"/>
        <v>98.07</v>
      </c>
      <c r="BV6" s="36">
        <f t="shared" si="8"/>
        <v>96.56</v>
      </c>
      <c r="BW6" s="36">
        <f t="shared" si="8"/>
        <v>100.47</v>
      </c>
      <c r="BX6" s="36">
        <f t="shared" si="8"/>
        <v>101.72</v>
      </c>
      <c r="BY6" s="36">
        <f t="shared" si="8"/>
        <v>102.38</v>
      </c>
      <c r="BZ6" s="35" t="str">
        <f>IF(BZ7="","",IF(BZ7="-","【-】","【"&amp;SUBSTITUTE(TEXT(BZ7,"#,##0.00"),"-","△")&amp;"】"))</f>
        <v>【105.59】</v>
      </c>
      <c r="CA6" s="36">
        <f>IF(CA7="",NA(),CA7)</f>
        <v>219.93</v>
      </c>
      <c r="CB6" s="36">
        <f t="shared" ref="CB6:CJ6" si="9">IF(CB7="",NA(),CB7)</f>
        <v>217.12</v>
      </c>
      <c r="CC6" s="36">
        <f t="shared" si="9"/>
        <v>209.38</v>
      </c>
      <c r="CD6" s="36">
        <f t="shared" si="9"/>
        <v>209.42</v>
      </c>
      <c r="CE6" s="36">
        <f t="shared" si="9"/>
        <v>207</v>
      </c>
      <c r="CF6" s="36">
        <f t="shared" si="9"/>
        <v>172.26</v>
      </c>
      <c r="CG6" s="36">
        <f t="shared" si="9"/>
        <v>177.14</v>
      </c>
      <c r="CH6" s="36">
        <f t="shared" si="9"/>
        <v>169.82</v>
      </c>
      <c r="CI6" s="36">
        <f t="shared" si="9"/>
        <v>168.2</v>
      </c>
      <c r="CJ6" s="36">
        <f t="shared" si="9"/>
        <v>168.67</v>
      </c>
      <c r="CK6" s="35" t="str">
        <f>IF(CK7="","",IF(CK7="-","【-】","【"&amp;SUBSTITUTE(TEXT(CK7,"#,##0.00"),"-","△")&amp;"】"))</f>
        <v>【163.27】</v>
      </c>
      <c r="CL6" s="36">
        <f>IF(CL7="",NA(),CL7)</f>
        <v>53.43</v>
      </c>
      <c r="CM6" s="36">
        <f t="shared" ref="CM6:CU6" si="10">IF(CM7="",NA(),CM7)</f>
        <v>52.23</v>
      </c>
      <c r="CN6" s="36">
        <f t="shared" si="10"/>
        <v>51.72</v>
      </c>
      <c r="CO6" s="36">
        <f t="shared" si="10"/>
        <v>51.1</v>
      </c>
      <c r="CP6" s="36">
        <f t="shared" si="10"/>
        <v>51.42</v>
      </c>
      <c r="CQ6" s="36">
        <f t="shared" si="10"/>
        <v>55.68</v>
      </c>
      <c r="CR6" s="36">
        <f t="shared" si="10"/>
        <v>55.64</v>
      </c>
      <c r="CS6" s="36">
        <f t="shared" si="10"/>
        <v>55.13</v>
      </c>
      <c r="CT6" s="36">
        <f t="shared" si="10"/>
        <v>54.77</v>
      </c>
      <c r="CU6" s="36">
        <f t="shared" si="10"/>
        <v>54.92</v>
      </c>
      <c r="CV6" s="35" t="str">
        <f>IF(CV7="","",IF(CV7="-","【-】","【"&amp;SUBSTITUTE(TEXT(CV7,"#,##0.00"),"-","△")&amp;"】"))</f>
        <v>【59.94】</v>
      </c>
      <c r="CW6" s="36">
        <f>IF(CW7="",NA(),CW7)</f>
        <v>94.23</v>
      </c>
      <c r="CX6" s="36">
        <f t="shared" ref="CX6:DF6" si="11">IF(CX7="",NA(),CX7)</f>
        <v>95.05</v>
      </c>
      <c r="CY6" s="36">
        <f t="shared" si="11"/>
        <v>94.23</v>
      </c>
      <c r="CZ6" s="36">
        <f t="shared" si="11"/>
        <v>94.62</v>
      </c>
      <c r="DA6" s="36">
        <f t="shared" si="11"/>
        <v>94.17</v>
      </c>
      <c r="DB6" s="36">
        <f t="shared" si="11"/>
        <v>83.18</v>
      </c>
      <c r="DC6" s="36">
        <f t="shared" si="11"/>
        <v>83.09</v>
      </c>
      <c r="DD6" s="36">
        <f t="shared" si="11"/>
        <v>83</v>
      </c>
      <c r="DE6" s="36">
        <f t="shared" si="11"/>
        <v>82.89</v>
      </c>
      <c r="DF6" s="36">
        <f t="shared" si="11"/>
        <v>82.66</v>
      </c>
      <c r="DG6" s="35" t="str">
        <f>IF(DG7="","",IF(DG7="-","【-】","【"&amp;SUBSTITUTE(TEXT(DG7,"#,##0.00"),"-","△")&amp;"】"))</f>
        <v>【90.22】</v>
      </c>
      <c r="DH6" s="36">
        <f>IF(DH7="",NA(),DH7)</f>
        <v>33.409999999999997</v>
      </c>
      <c r="DI6" s="36">
        <f t="shared" ref="DI6:DQ6" si="12">IF(DI7="",NA(),DI7)</f>
        <v>33.31</v>
      </c>
      <c r="DJ6" s="36">
        <f t="shared" si="12"/>
        <v>49.09</v>
      </c>
      <c r="DK6" s="36">
        <f t="shared" si="12"/>
        <v>49.63</v>
      </c>
      <c r="DL6" s="36">
        <f t="shared" si="12"/>
        <v>50.2</v>
      </c>
      <c r="DM6" s="36">
        <f t="shared" si="12"/>
        <v>38.07</v>
      </c>
      <c r="DN6" s="36">
        <f t="shared" si="12"/>
        <v>39.06</v>
      </c>
      <c r="DO6" s="36">
        <f t="shared" si="12"/>
        <v>46.66</v>
      </c>
      <c r="DP6" s="36">
        <f t="shared" si="12"/>
        <v>47.46</v>
      </c>
      <c r="DQ6" s="36">
        <f t="shared" si="12"/>
        <v>48.49</v>
      </c>
      <c r="DR6" s="35" t="str">
        <f>IF(DR7="","",IF(DR7="-","【-】","【"&amp;SUBSTITUTE(TEXT(DR7,"#,##0.00"),"-","△")&amp;"】"))</f>
        <v>【47.91】</v>
      </c>
      <c r="DS6" s="36">
        <f>IF(DS7="",NA(),DS7)</f>
        <v>19.87</v>
      </c>
      <c r="DT6" s="36">
        <f t="shared" ref="DT6:EB6" si="13">IF(DT7="",NA(),DT7)</f>
        <v>20.149999999999999</v>
      </c>
      <c r="DU6" s="36">
        <f t="shared" si="13"/>
        <v>20</v>
      </c>
      <c r="DV6" s="36">
        <f t="shared" si="13"/>
        <v>17.670000000000002</v>
      </c>
      <c r="DW6" s="36">
        <f t="shared" si="13"/>
        <v>24.91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1.45</v>
      </c>
      <c r="EE6" s="36">
        <f t="shared" ref="EE6:EM6" si="14">IF(EE7="",NA(),EE7)</f>
        <v>0.49</v>
      </c>
      <c r="EF6" s="36">
        <f t="shared" si="14"/>
        <v>1.76</v>
      </c>
      <c r="EG6" s="36">
        <f t="shared" si="14"/>
        <v>2.2999999999999998</v>
      </c>
      <c r="EH6" s="36">
        <f t="shared" si="14"/>
        <v>1.19</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293440</v>
      </c>
      <c r="D7" s="38">
        <v>46</v>
      </c>
      <c r="E7" s="38">
        <v>1</v>
      </c>
      <c r="F7" s="38">
        <v>0</v>
      </c>
      <c r="G7" s="38">
        <v>1</v>
      </c>
      <c r="H7" s="38" t="s">
        <v>105</v>
      </c>
      <c r="I7" s="38" t="s">
        <v>106</v>
      </c>
      <c r="J7" s="38" t="s">
        <v>107</v>
      </c>
      <c r="K7" s="38" t="s">
        <v>108</v>
      </c>
      <c r="L7" s="38" t="s">
        <v>109</v>
      </c>
      <c r="M7" s="38"/>
      <c r="N7" s="39" t="s">
        <v>110</v>
      </c>
      <c r="O7" s="39">
        <v>73.98</v>
      </c>
      <c r="P7" s="39">
        <v>100</v>
      </c>
      <c r="Q7" s="39">
        <v>3704</v>
      </c>
      <c r="R7" s="39">
        <v>28298</v>
      </c>
      <c r="S7" s="39">
        <v>14.27</v>
      </c>
      <c r="T7" s="39">
        <v>1983.04</v>
      </c>
      <c r="U7" s="39">
        <v>28205</v>
      </c>
      <c r="V7" s="39">
        <v>14.27</v>
      </c>
      <c r="W7" s="39">
        <v>1976.52</v>
      </c>
      <c r="X7" s="39">
        <v>105.79</v>
      </c>
      <c r="Y7" s="39">
        <v>103.99</v>
      </c>
      <c r="Z7" s="39">
        <v>105.81</v>
      </c>
      <c r="AA7" s="39">
        <v>105.1</v>
      </c>
      <c r="AB7" s="39">
        <v>107.21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304.10000000000002</v>
      </c>
      <c r="AU7" s="39">
        <v>597.52</v>
      </c>
      <c r="AV7" s="39">
        <v>186.6</v>
      </c>
      <c r="AW7" s="39">
        <v>176.91</v>
      </c>
      <c r="AX7" s="39">
        <v>234.28</v>
      </c>
      <c r="AY7" s="39">
        <v>915.5</v>
      </c>
      <c r="AZ7" s="39">
        <v>963.24</v>
      </c>
      <c r="BA7" s="39">
        <v>381.53</v>
      </c>
      <c r="BB7" s="39">
        <v>391.54</v>
      </c>
      <c r="BC7" s="39">
        <v>384.34</v>
      </c>
      <c r="BD7" s="39">
        <v>262.87</v>
      </c>
      <c r="BE7" s="39">
        <v>201.57</v>
      </c>
      <c r="BF7" s="39">
        <v>222.01</v>
      </c>
      <c r="BG7" s="39">
        <v>222.56</v>
      </c>
      <c r="BH7" s="39">
        <v>223.4</v>
      </c>
      <c r="BI7" s="39">
        <v>223.06</v>
      </c>
      <c r="BJ7" s="39">
        <v>404.78</v>
      </c>
      <c r="BK7" s="39">
        <v>400.38</v>
      </c>
      <c r="BL7" s="39">
        <v>393.27</v>
      </c>
      <c r="BM7" s="39">
        <v>386.97</v>
      </c>
      <c r="BN7" s="39">
        <v>380.58</v>
      </c>
      <c r="BO7" s="39">
        <v>270.87</v>
      </c>
      <c r="BP7" s="39">
        <v>102.09</v>
      </c>
      <c r="BQ7" s="39">
        <v>100.99</v>
      </c>
      <c r="BR7" s="39">
        <v>102.55</v>
      </c>
      <c r="BS7" s="39">
        <v>102.5</v>
      </c>
      <c r="BT7" s="39">
        <v>103.78</v>
      </c>
      <c r="BU7" s="39">
        <v>98.07</v>
      </c>
      <c r="BV7" s="39">
        <v>96.56</v>
      </c>
      <c r="BW7" s="39">
        <v>100.47</v>
      </c>
      <c r="BX7" s="39">
        <v>101.72</v>
      </c>
      <c r="BY7" s="39">
        <v>102.38</v>
      </c>
      <c r="BZ7" s="39">
        <v>105.59</v>
      </c>
      <c r="CA7" s="39">
        <v>219.93</v>
      </c>
      <c r="CB7" s="39">
        <v>217.12</v>
      </c>
      <c r="CC7" s="39">
        <v>209.38</v>
      </c>
      <c r="CD7" s="39">
        <v>209.42</v>
      </c>
      <c r="CE7" s="39">
        <v>207</v>
      </c>
      <c r="CF7" s="39">
        <v>172.26</v>
      </c>
      <c r="CG7" s="39">
        <v>177.14</v>
      </c>
      <c r="CH7" s="39">
        <v>169.82</v>
      </c>
      <c r="CI7" s="39">
        <v>168.2</v>
      </c>
      <c r="CJ7" s="39">
        <v>168.67</v>
      </c>
      <c r="CK7" s="39">
        <v>163.27000000000001</v>
      </c>
      <c r="CL7" s="39">
        <v>53.43</v>
      </c>
      <c r="CM7" s="39">
        <v>52.23</v>
      </c>
      <c r="CN7" s="39">
        <v>51.72</v>
      </c>
      <c r="CO7" s="39">
        <v>51.1</v>
      </c>
      <c r="CP7" s="39">
        <v>51.42</v>
      </c>
      <c r="CQ7" s="39">
        <v>55.68</v>
      </c>
      <c r="CR7" s="39">
        <v>55.64</v>
      </c>
      <c r="CS7" s="39">
        <v>55.13</v>
      </c>
      <c r="CT7" s="39">
        <v>54.77</v>
      </c>
      <c r="CU7" s="39">
        <v>54.92</v>
      </c>
      <c r="CV7" s="39">
        <v>59.94</v>
      </c>
      <c r="CW7" s="39">
        <v>94.23</v>
      </c>
      <c r="CX7" s="39">
        <v>95.05</v>
      </c>
      <c r="CY7" s="39">
        <v>94.23</v>
      </c>
      <c r="CZ7" s="39">
        <v>94.62</v>
      </c>
      <c r="DA7" s="39">
        <v>94.17</v>
      </c>
      <c r="DB7" s="39">
        <v>83.18</v>
      </c>
      <c r="DC7" s="39">
        <v>83.09</v>
      </c>
      <c r="DD7" s="39">
        <v>83</v>
      </c>
      <c r="DE7" s="39">
        <v>82.89</v>
      </c>
      <c r="DF7" s="39">
        <v>82.66</v>
      </c>
      <c r="DG7" s="39">
        <v>90.22</v>
      </c>
      <c r="DH7" s="39">
        <v>33.409999999999997</v>
      </c>
      <c r="DI7" s="39">
        <v>33.31</v>
      </c>
      <c r="DJ7" s="39">
        <v>49.09</v>
      </c>
      <c r="DK7" s="39">
        <v>49.63</v>
      </c>
      <c r="DL7" s="39">
        <v>50.2</v>
      </c>
      <c r="DM7" s="39">
        <v>38.07</v>
      </c>
      <c r="DN7" s="39">
        <v>39.06</v>
      </c>
      <c r="DO7" s="39">
        <v>46.66</v>
      </c>
      <c r="DP7" s="39">
        <v>47.46</v>
      </c>
      <c r="DQ7" s="39">
        <v>48.49</v>
      </c>
      <c r="DR7" s="39">
        <v>47.91</v>
      </c>
      <c r="DS7" s="39">
        <v>19.87</v>
      </c>
      <c r="DT7" s="39">
        <v>20.149999999999999</v>
      </c>
      <c r="DU7" s="39">
        <v>20</v>
      </c>
      <c r="DV7" s="39">
        <v>17.670000000000002</v>
      </c>
      <c r="DW7" s="39">
        <v>24.91</v>
      </c>
      <c r="DX7" s="39">
        <v>7.73</v>
      </c>
      <c r="DY7" s="39">
        <v>8.8699999999999992</v>
      </c>
      <c r="DZ7" s="39">
        <v>9.85</v>
      </c>
      <c r="EA7" s="39">
        <v>9.7100000000000009</v>
      </c>
      <c r="EB7" s="39">
        <v>12.79</v>
      </c>
      <c r="EC7" s="39">
        <v>15</v>
      </c>
      <c r="ED7" s="39">
        <v>1.45</v>
      </c>
      <c r="EE7" s="39">
        <v>0.49</v>
      </c>
      <c r="EF7" s="39">
        <v>1.76</v>
      </c>
      <c r="EG7" s="39">
        <v>2.2999999999999998</v>
      </c>
      <c r="EH7" s="39">
        <v>1.19</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SD184</cp:lastModifiedBy>
  <cp:lastPrinted>2018-02-09T06:50:53Z</cp:lastPrinted>
  <dcterms:created xsi:type="dcterms:W3CDTF">2017-12-25T01:33:05Z</dcterms:created>
  <dcterms:modified xsi:type="dcterms:W3CDTF">2018-02-26T00:30:15Z</dcterms:modified>
  <cp:category/>
</cp:coreProperties>
</file>