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BE35" i="9"/>
  <c r="AM35" i="9"/>
  <c r="C35" i="9"/>
  <c r="CO34" i="9"/>
  <c r="CO35" i="9" s="1"/>
  <c r="BW34" i="9"/>
  <c r="BW35" i="9" s="1"/>
  <c r="BW36" i="9" s="1"/>
  <c r="BW37" i="9" s="1"/>
  <c r="BW38" i="9" s="1"/>
  <c r="BW39" i="9" s="1"/>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alcChain>
</file>

<file path=xl/sharedStrings.xml><?xml version="1.0" encoding="utf-8"?>
<sst xmlns="http://schemas.openxmlformats.org/spreadsheetml/2006/main" count="1045" uniqueCount="557">
  <si>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</si>
  <si>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</si>
  <si>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</si>
  <si>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</si>
  <si>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</si>
  <si>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</si>
  <si>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</si>
  <si>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</si>
  <si>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</si>
  <si>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</si>
  <si>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</si>
  <si>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</si>
  <si>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</si>
  <si>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</si>
  <si>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</si>
  <si>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</si>
  <si>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</si>
  <si>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</si>
  <si>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</si>
  <si>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</si>
  <si>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</si>
  <si>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</si>
  <si>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</si>
  <si>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</si>
  <si>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</si>
  <si>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</si>
  <si>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</si>
  <si>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</si>
  <si>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</si>
  <si>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</si>
  <si>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</si>
  <si>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</si>
  <si>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</si>
  <si>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</si>
  <si>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</si>
  <si>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</si>
  <si>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</si>
  <si>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</si>
  <si>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</si>
  <si>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</si>
  <si>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</si>
  <si>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</si>
  <si>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</si>
  <si>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</si>
  <si>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</si>
  <si>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</si>
  <si>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</si>
  <si>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</si>
  <si>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</si>
  <si>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</si>
  <si>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</si>
  <si>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</si>
  <si>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</si>
  <si>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</si>
  <si>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</si>
  <si>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</si>
  <si>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</si>
  <si>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</si>
  <si>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</si>
  <si>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</si>
  <si>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</si>
  <si>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</si>
  <si>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</si>
  <si>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</si>
  <si>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</si>
  <si>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</si>
  <si>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</si>
  <si>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</si>
  <si>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</si>
  <si>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</si>
  <si>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</si>
  <si>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</si>
  <si>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</si>
  <si>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</si>
  <si>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</si>
  <si>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</si>
  <si>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</si>
  <si>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</si>
  <si>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</si>
  <si>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</si>
  <si>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</si>
  <si>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</si>
  <si>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斑鳩町</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</si>
  <si>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</si>
  <si>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</si>
  <si>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</si>
  <si>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</si>
  <si>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</si>
  <si>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</si>
  <si>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</si>
  <si>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</si>
  <si>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</si>
  <si>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</si>
  <si>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</si>
  <si>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</si>
  <si>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</si>
  <si>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</si>
  <si>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</si>
  <si>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</si>
  <si>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</si>
  <si>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</si>
  <si>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</si>
  <si>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</si>
  <si>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</si>
  <si>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</si>
  <si>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</si>
  <si>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</si>
  <si>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</si>
  <si>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</si>
  <si>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</si>
  <si>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</si>
  <si>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</si>
  <si>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</si>
  <si>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</si>
  <si>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</si>
  <si>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</si>
  <si>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</si>
  <si>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</si>
  <si>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</si>
  <si>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</si>
  <si>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</si>
  <si>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</si>
  <si>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</si>
  <si>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</si>
  <si>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</si>
  <si>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</si>
  <si>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</si>
  <si>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</si>
  <si>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</si>
  <si>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</si>
  <si>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</si>
  <si>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</si>
  <si>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</si>
  <si>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</si>
  <si>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</si>
  <si>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</si>
  <si>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</si>
  <si>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</si>
  <si>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</si>
  <si>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</si>
  <si>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</si>
  <si>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</si>
  <si>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</si>
  <si>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</si>
  <si>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</si>
  <si>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</si>
  <si>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</si>
  <si>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</si>
  <si>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</si>
  <si>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</si>
  <si>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</si>
  <si>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</si>
  <si>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</si>
  <si>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</si>
  <si>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</si>
  <si>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</si>
  <si>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</si>
  <si>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</si>
  <si>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</si>
  <si>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</si>
  <si>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</si>
  <si>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</si>
  <si>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</si>
  <si>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</si>
  <si>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</si>
  <si>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</si>
  <si>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</si>
  <si>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</si>
  <si>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</si>
  <si>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</si>
  <si>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</si>
  <si>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</si>
  <si>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</si>
  <si>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</si>
  <si>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</si>
  <si>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</si>
  <si>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</si>
  <si>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</si>
  <si>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</si>
  <si>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</si>
  <si>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</si>
  <si>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</si>
  <si>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</si>
  <si>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</si>
  <si>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</si>
  <si>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</si>
  <si>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</si>
  <si>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</si>
  <si>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</si>
  <si>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</si>
  <si>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</si>
  <si>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</si>
  <si>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</si>
  <si>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奈良県斑鳩町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</si>
  <si>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</si>
  <si>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</si>
  <si>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</si>
  <si>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</si>
  <si>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</si>
  <si>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</si>
  <si>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</si>
  <si>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</si>
  <si>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</si>
  <si>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</si>
  <si>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</si>
  <si>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</si>
  <si>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</si>
  <si>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</si>
  <si>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</si>
  <si>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</si>
  <si>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</si>
  <si>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</si>
  <si>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</si>
  <si>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</si>
  <si>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</si>
  <si>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</si>
  <si>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</si>
  <si>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</si>
  <si>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</si>
  <si>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</si>
  <si>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</si>
  <si>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</si>
  <si>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</si>
  <si>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</si>
  <si>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</si>
  <si>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</si>
  <si>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</si>
  <si>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</si>
  <si>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</si>
  <si>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</si>
  <si>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</si>
  <si>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</si>
  <si>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</si>
  <si>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</si>
  <si>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</si>
  <si>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</si>
  <si>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</si>
  <si>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</si>
  <si>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</si>
  <si>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</si>
  <si>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</si>
  <si>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</si>
  <si>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</si>
  <si>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</si>
  <si>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</si>
  <si>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</si>
  <si>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</si>
  <si>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</si>
  <si>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</si>
  <si>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</si>
  <si>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</si>
  <si>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</si>
  <si>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</si>
  <si>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</si>
  <si>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</si>
  <si>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</si>
  <si>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</si>
  <si>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</si>
  <si>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</si>
  <si>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</si>
  <si>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</si>
  <si>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</si>
  <si>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</si>
  <si>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</si>
  <si>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</si>
  <si>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</si>
  <si>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</si>
  <si>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</si>
  <si>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</si>
  <si>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</si>
  <si>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</si>
  <si>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</si>
  <si>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</si>
  <si>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</si>
  <si>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</si>
  <si>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</si>
  <si>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</si>
  <si>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</si>
  <si>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</si>
  <si>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</si>
  <si>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</si>
  <si>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</si>
  <si>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</si>
  <si>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</si>
  <si>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</si>
  <si>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</si>
  <si>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</si>
  <si>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</si>
  <si>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</si>
  <si>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</si>
  <si>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</si>
  <si>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</si>
  <si>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</si>
  <si>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</si>
  <si>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</si>
  <si>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</si>
  <si>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</si>
  <si>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</si>
  <si>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</si>
  <si>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</si>
  <si>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</si>
  <si>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</si>
  <si>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</si>
  <si>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</si>
  <si>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</si>
  <si>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</si>
  <si>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</si>
  <si>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</si>
  <si>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</si>
  <si>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</si>
  <si>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</si>
  <si>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</si>
  <si>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</si>
  <si>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</si>
  <si>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</si>
  <si>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</si>
  <si>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</si>
  <si>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</si>
  <si>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</si>
  <si>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</si>
  <si>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</si>
  <si>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</si>
  <si>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</si>
  <si>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</si>
  <si>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</si>
  <si>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</si>
  <si>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</si>
  <si>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</si>
  <si>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</si>
  <si>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</si>
  <si>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</si>
  <si>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</si>
  <si>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</si>
  <si>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</si>
  <si>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</si>
  <si>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</si>
  <si>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</si>
  <si>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</si>
  <si>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</si>
  <si>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</si>
  <si>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</si>
  <si>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奈良県斑鳩町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</si>
  <si>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</si>
  <si>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</si>
  <si>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</si>
  <si>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</si>
  <si>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</si>
  <si>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</si>
  <si>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</si>
  <si>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</si>
  <si>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</si>
  <si>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</si>
  <si>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</si>
  <si>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</si>
  <si>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</si>
  <si>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</si>
  <si>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</si>
  <si>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</si>
  <si>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</si>
  <si>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</si>
  <si>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</si>
  <si>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</si>
  <si>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</si>
  <si>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</si>
  <si>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</si>
  <si>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</si>
  <si>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</si>
  <si>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</si>
  <si>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</si>
  <si>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</si>
  <si>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</si>
  <si>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</si>
  <si>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</si>
  <si>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</si>
  <si>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</si>
  <si>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</si>
  <si>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</si>
  <si>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t>
    <phoneticPr fontId="5"/>
  </si>
  <si>
    <t>水道事業</t>
    <phoneticPr fontId="5"/>
  </si>
  <si>
    <t>法適用企業</t>
    <phoneticPr fontId="5"/>
  </si>
  <si>
    <t>公共下水道事業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</si>
  <si>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</si>
  <si>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</si>
  <si>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</si>
  <si>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</si>
  <si>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</si>
  <si>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</si>
  <si>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</si>
  <si>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</si>
  <si>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</si>
  <si>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</si>
  <si>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</si>
  <si>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</si>
  <si>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</si>
  <si>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</si>
  <si>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</si>
  <si>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</si>
  <si>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</si>
  <si>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</si>
  <si>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</si>
  <si>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</si>
  <si>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</si>
  <si>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</si>
  <si>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</si>
  <si>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</si>
  <si>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</si>
  <si>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</si>
  <si>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</si>
  <si>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</si>
  <si>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</si>
  <si>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</si>
  <si>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</si>
  <si>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</si>
  <si>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</si>
  <si>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</si>
  <si>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</si>
  <si>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</si>
  <si>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</si>
  <si>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</si>
  <si>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</si>
  <si>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</si>
  <si>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</si>
  <si>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</si>
  <si>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</si>
  <si>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</si>
  <si>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</si>
  <si>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</si>
  <si>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</si>
  <si>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</si>
  <si>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</si>
  <si>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</si>
  <si>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</si>
  <si>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</si>
  <si>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</si>
  <si>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</si>
  <si>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</si>
  <si>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</si>
  <si>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後期高齢者医療</t>
    <phoneticPr fontId="5"/>
  </si>
  <si>
    <t>-</t>
    <phoneticPr fontId="5"/>
  </si>
  <si>
    <t>将来負担比率（(Ｅ)－(Ｆ)）／（(Ｃ)－(Ｄ)）×１００</t>
    <rPh sb="0" eb="2">
      <t>ショウライ</t>
    </rPh>
    <rPh sb="2" eb="4">
      <t>フタン</t>
    </rPh>
    <rPh sb="4" eb="6">
      <t>ヒリツ</t>
    </rPh>
    <phoneticPr fontId="5"/>
  </si>
  <si>
    <t>国民健康保険事業</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</si>
  <si>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</si>
  <si>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</si>
  <si>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</si>
  <si>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</si>
  <si>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</si>
  <si>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</si>
  <si>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</si>
  <si>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</si>
  <si>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</si>
  <si>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</si>
  <si>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</si>
  <si>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</si>
  <si>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</si>
  <si>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</si>
  <si>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</si>
  <si>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</si>
  <si>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</si>
  <si>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</si>
  <si>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</si>
  <si>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</si>
  <si>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</si>
  <si>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</si>
  <si>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</si>
  <si>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</si>
  <si>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</si>
  <si>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</si>
  <si>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</si>
  <si>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</si>
  <si>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</si>
  <si>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</si>
  <si>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</si>
  <si>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</si>
  <si>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</si>
  <si>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</si>
  <si>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</si>
  <si>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</si>
  <si>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</si>
  <si>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</si>
  <si>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</si>
  <si>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</si>
  <si>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</si>
  <si>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</si>
  <si>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</si>
  <si>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</si>
  <si>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</si>
  <si>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</si>
  <si>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</si>
  <si>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</si>
  <si>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</si>
  <si>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</si>
  <si>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</si>
  <si>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</si>
  <si>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</si>
  <si>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</si>
  <si>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</si>
  <si>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</si>
  <si>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</si>
  <si>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</si>
  <si>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</si>
  <si>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</si>
  <si>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</si>
  <si>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</si>
  <si>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</si>
  <si>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</si>
  <si>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</si>
  <si>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</si>
  <si>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</si>
  <si>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</si>
  <si>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</si>
  <si>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</si>
  <si>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</si>
  <si>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</si>
  <si>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</si>
  <si>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</si>
  <si>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</si>
  <si>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</si>
  <si>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</si>
  <si>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</si>
  <si>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</si>
  <si>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</si>
  <si>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</si>
  <si>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1.22</t>
  </si>
  <si>
    <t>▲ 4.32</t>
  </si>
  <si>
    <t>国民健康保険事業</t>
  </si>
  <si>
    <t>▲ 8.33</t>
  </si>
  <si>
    <t>▲ 8.16</t>
  </si>
  <si>
    <t>▲ 8.42</t>
  </si>
  <si>
    <t>▲ 7.86</t>
  </si>
  <si>
    <t>▲ 7.36</t>
  </si>
  <si>
    <t>一般会計</t>
  </si>
  <si>
    <t>水道事業</t>
  </si>
  <si>
    <t>介護保険事業</t>
  </si>
  <si>
    <t>後期高齢者医療</t>
  </si>
  <si>
    <t>公共下水道事業</t>
  </si>
  <si>
    <t>その他会計（赤字）</t>
  </si>
  <si>
    <t>その他会計（黒字）</t>
  </si>
  <si>
    <t>老人福祉施設三室園組合</t>
    <rPh sb="0" eb="2">
      <t>ロウジン</t>
    </rPh>
    <rPh sb="2" eb="4">
      <t>フクシ</t>
    </rPh>
    <rPh sb="4" eb="6">
      <t>シセツ</t>
    </rPh>
    <rPh sb="6" eb="8">
      <t>ミムロ</t>
    </rPh>
    <rPh sb="8" eb="9">
      <t>エン</t>
    </rPh>
    <rPh sb="9" eb="11">
      <t>クミアイ</t>
    </rPh>
    <phoneticPr fontId="23"/>
  </si>
  <si>
    <t>奈良県市町村総合事務組合</t>
    <rPh sb="0" eb="2">
      <t>ナラ</t>
    </rPh>
    <rPh sb="2" eb="3">
      <t>ケン</t>
    </rPh>
    <rPh sb="3" eb="6">
      <t>シチョウソン</t>
    </rPh>
    <rPh sb="6" eb="8">
      <t>ソウゴウ</t>
    </rPh>
    <rPh sb="8" eb="10">
      <t>ジム</t>
    </rPh>
    <rPh sb="10" eb="12">
      <t>クミアイ</t>
    </rPh>
    <phoneticPr fontId="23"/>
  </si>
  <si>
    <t>西和衛生試験センター組合</t>
    <rPh sb="0" eb="2">
      <t>セイワ</t>
    </rPh>
    <rPh sb="2" eb="4">
      <t>エイセイ</t>
    </rPh>
    <rPh sb="4" eb="6">
      <t>シケン</t>
    </rPh>
    <rPh sb="10" eb="12">
      <t>クミアイ</t>
    </rPh>
    <phoneticPr fontId="23"/>
  </si>
  <si>
    <t>王寺周辺広域休日応急診療施設組合</t>
    <rPh sb="0" eb="2">
      <t>オウジ</t>
    </rPh>
    <rPh sb="2" eb="4">
      <t>シュウヘン</t>
    </rPh>
    <rPh sb="4" eb="6">
      <t>コウイキ</t>
    </rPh>
    <rPh sb="6" eb="8">
      <t>キュウジツ</t>
    </rPh>
    <rPh sb="8" eb="10">
      <t>オウキュウ</t>
    </rPh>
    <rPh sb="10" eb="12">
      <t>シンリョウ</t>
    </rPh>
    <rPh sb="12" eb="14">
      <t>シセツ</t>
    </rPh>
    <rPh sb="14" eb="16">
      <t>クミアイ</t>
    </rPh>
    <phoneticPr fontId="23"/>
  </si>
  <si>
    <t>奈良県後期高齢者医療広域連合</t>
    <rPh sb="0" eb="2">
      <t>ナラ</t>
    </rPh>
    <rPh sb="2" eb="3">
      <t>ケン</t>
    </rPh>
    <rPh sb="3" eb="5">
      <t>コウキ</t>
    </rPh>
    <rPh sb="5" eb="8">
      <t>コウレイシャ</t>
    </rPh>
    <rPh sb="8" eb="10">
      <t>イリョウ</t>
    </rPh>
    <rPh sb="10" eb="12">
      <t>コウイキ</t>
    </rPh>
    <rPh sb="12" eb="14">
      <t>レンゴウ</t>
    </rPh>
    <phoneticPr fontId="23"/>
  </si>
  <si>
    <t>奈良県広域消防組合</t>
    <rPh sb="0" eb="2">
      <t>ナラ</t>
    </rPh>
    <rPh sb="2" eb="3">
      <t>ケン</t>
    </rPh>
    <rPh sb="3" eb="5">
      <t>コウイキ</t>
    </rPh>
    <rPh sb="5" eb="7">
      <t>ショウボウ</t>
    </rPh>
    <rPh sb="7" eb="9">
      <t>クミアイ</t>
    </rPh>
    <phoneticPr fontId="23"/>
  </si>
  <si>
    <t>斑鳩町文化振興財団</t>
    <rPh sb="0" eb="3">
      <t>イカルガチョウ</t>
    </rPh>
    <rPh sb="3" eb="5">
      <t>ブンカ</t>
    </rPh>
    <rPh sb="5" eb="7">
      <t>シンコウ</t>
    </rPh>
    <rPh sb="7" eb="9">
      <t>ザイダン</t>
    </rPh>
    <phoneticPr fontId="2"/>
  </si>
  <si>
    <t>斑鳩町観光協会</t>
    <rPh sb="0" eb="3">
      <t>イカルガチョウ</t>
    </rPh>
    <rPh sb="3" eb="5">
      <t>カンコウ</t>
    </rPh>
    <rPh sb="5" eb="7">
      <t>キョウカイ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</si>
  <si>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</si>
  <si>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</si>
  <si>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</si>
  <si>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</si>
  <si>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</si>
  <si>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</si>
  <si>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</si>
  <si>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</si>
  <si>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</si>
  <si>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</si>
  <si>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</si>
  <si>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この数年は、一般会計元利償還金の減少などにより、実質公債費比率が改善している一方で、公共下水道事業の進捗により、町債残高の増加や公共下水道事業特別会計元利償還金の増加が見られ、将来負担比率が悪化している。
　さらに、今後税収や普通交付税の減少が予想され、不足財源を補うための財政調整基金の取り崩しなどが想定される中、財政の健全化を推進するため、一般会計においては、引き続き町債の発行額を元金償還額以内にするとともに、各事業の見直しなどによる将来負担額の抑制を図る。</t>
    <rPh sb="108" eb="110">
      <t>コンゴ</t>
    </rPh>
    <rPh sb="110" eb="112">
      <t>ゼイシュウ</t>
    </rPh>
    <rPh sb="113" eb="115">
      <t>フツウ</t>
    </rPh>
    <rPh sb="115" eb="118">
      <t>コウフゼイ</t>
    </rPh>
    <rPh sb="119" eb="121">
      <t>ゲンショウ</t>
    </rPh>
    <rPh sb="122" eb="124">
      <t>ヨソウ</t>
    </rPh>
    <rPh sb="127" eb="129">
      <t>フソク</t>
    </rPh>
    <rPh sb="129" eb="131">
      <t>ザイゲン</t>
    </rPh>
    <rPh sb="132" eb="133">
      <t>オギナ</t>
    </rPh>
    <rPh sb="137" eb="139">
      <t>ザイセイ</t>
    </rPh>
    <rPh sb="139" eb="141">
      <t>チョウセイ</t>
    </rPh>
    <rPh sb="141" eb="143">
      <t>キキン</t>
    </rPh>
    <rPh sb="144" eb="145">
      <t>ト</t>
    </rPh>
    <rPh sb="146" eb="147">
      <t>クズ</t>
    </rPh>
    <rPh sb="151" eb="153">
      <t>ソウテイ</t>
    </rPh>
    <rPh sb="156" eb="157">
      <t>ナカ</t>
    </rPh>
    <rPh sb="165" eb="167">
      <t>スイシン</t>
    </rPh>
    <rPh sb="172" eb="173">
      <t>イチ</t>
    </rPh>
    <rPh sb="174" eb="176">
      <t>カイケイ</t>
    </rPh>
    <rPh sb="182" eb="183">
      <t>ヒ</t>
    </rPh>
    <rPh sb="184" eb="185">
      <t>ツヅ</t>
    </rPh>
    <rPh sb="186" eb="187">
      <t>チョウ</t>
    </rPh>
    <rPh sb="187" eb="188">
      <t>サイ</t>
    </rPh>
    <rPh sb="189" eb="191">
      <t>ハッコウ</t>
    </rPh>
    <rPh sb="191" eb="192">
      <t>ガク</t>
    </rPh>
    <rPh sb="193" eb="195">
      <t>ガンキン</t>
    </rPh>
    <rPh sb="195" eb="197">
      <t>ショウカン</t>
    </rPh>
    <rPh sb="197" eb="198">
      <t>ガク</t>
    </rPh>
    <rPh sb="198" eb="200">
      <t>イナイ</t>
    </rPh>
    <rPh sb="208" eb="211">
      <t>カクジギョウ</t>
    </rPh>
    <rPh sb="212" eb="214">
      <t>ミナオ</t>
    </rPh>
    <rPh sb="220" eb="222">
      <t>ショウライ</t>
    </rPh>
    <rPh sb="222" eb="224">
      <t>フタン</t>
    </rPh>
    <rPh sb="224" eb="225">
      <t>ガク</t>
    </rPh>
    <rPh sb="226" eb="228">
      <t>ヨクセイ</t>
    </rPh>
    <rPh sb="229" eb="230">
      <t>ハカ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</si>
</sst>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18877</c:v>
                </c:pt>
                <c:pt idx="1">
                  <c:v>32483</c:v>
                </c:pt>
                <c:pt idx="2">
                  <c:v>32996</c:v>
                </c:pt>
                <c:pt idx="3">
                  <c:v>28551</c:v>
                </c:pt>
                <c:pt idx="4">
                  <c:v>21411</c:v>
                </c:pt>
              </c:numCache>
            </c:numRef>
          </c:val>
          <c:smooth val="0"/>
        </c:ser>
        <c:dLbls>
          <c:showLegendKey val="0"/>
          <c:showVal val="0"/>
          <c:showCatName val="0"/>
          <c:showSerName val="0"/>
          <c:showPercent val="0"/>
          <c:showBubbleSize val="0"/>
        </c:dLbls>
        <c:marker val="1"/>
        <c:smooth val="0"/>
        <c:axId val="108479232"/>
        <c:axId val="108481152"/>
      </c:lineChart>
      <c:catAx>
        <c:axId val="1084792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481152"/>
        <c:crosses val="autoZero"/>
        <c:auto val="1"/>
        <c:lblAlgn val="ctr"/>
        <c:lblOffset val="100"/>
        <c:tickLblSkip val="1"/>
        <c:tickMarkSkip val="1"/>
        <c:noMultiLvlLbl val="0"/>
      </c:catAx>
      <c:valAx>
        <c:axId val="10848115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479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11.41</c:v>
                </c:pt>
                <c:pt idx="1">
                  <c:v>10.09</c:v>
                </c:pt>
                <c:pt idx="2">
                  <c:v>11.77</c:v>
                </c:pt>
                <c:pt idx="3">
                  <c:v>6.92</c:v>
                </c:pt>
                <c:pt idx="4">
                  <c:v>7.75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33.44</c:v>
                </c:pt>
                <c:pt idx="1">
                  <c:v>33.35</c:v>
                </c:pt>
                <c:pt idx="2">
                  <c:v>32.93</c:v>
                </c:pt>
                <c:pt idx="3">
                  <c:v>32.79</c:v>
                </c:pt>
                <c:pt idx="4">
                  <c:v>32.090000000000003</c:v>
                </c:pt>
              </c:numCache>
            </c:numRef>
          </c:val>
        </c:ser>
        <c:dLbls>
          <c:showLegendKey val="0"/>
          <c:showVal val="0"/>
          <c:showCatName val="0"/>
          <c:showSerName val="0"/>
          <c:showPercent val="0"/>
          <c:showBubbleSize val="0"/>
        </c:dLbls>
        <c:gapWidth val="250"/>
        <c:overlap val="100"/>
        <c:axId val="109165952"/>
        <c:axId val="1091722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0.15</c:v>
                </c:pt>
                <c:pt idx="1">
                  <c:v>-1.22</c:v>
                </c:pt>
                <c:pt idx="2">
                  <c:v>1.9</c:v>
                </c:pt>
                <c:pt idx="3">
                  <c:v>-4.32</c:v>
                </c:pt>
                <c:pt idx="4">
                  <c:v>1.06</c:v>
                </c:pt>
              </c:numCache>
            </c:numRef>
          </c:val>
          <c:smooth val="0"/>
        </c:ser>
        <c:dLbls>
          <c:showLegendKey val="0"/>
          <c:showVal val="0"/>
          <c:showCatName val="0"/>
          <c:showSerName val="0"/>
          <c:showPercent val="0"/>
          <c:showBubbleSize val="0"/>
        </c:dLbls>
        <c:marker val="1"/>
        <c:smooth val="0"/>
        <c:axId val="109165952"/>
        <c:axId val="109172224"/>
      </c:lineChart>
      <c:catAx>
        <c:axId val="1091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172224"/>
        <c:crosses val="autoZero"/>
        <c:auto val="1"/>
        <c:lblAlgn val="ctr"/>
        <c:lblOffset val="100"/>
        <c:tickLblSkip val="1"/>
        <c:tickMarkSkip val="1"/>
        <c:noMultiLvlLbl val="0"/>
      </c:catAx>
      <c:valAx>
        <c:axId val="109172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165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公共下水道事業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0.02</c:v>
                </c:pt>
                <c:pt idx="2">
                  <c:v>#N/A</c:v>
                </c:pt>
                <c:pt idx="3">
                  <c:v>0</c:v>
                </c:pt>
                <c:pt idx="4">
                  <c:v>#N/A</c:v>
                </c:pt>
                <c:pt idx="5">
                  <c:v>0.01</c:v>
                </c:pt>
                <c:pt idx="6">
                  <c:v>#N/A</c:v>
                </c:pt>
                <c:pt idx="7">
                  <c:v>0.02</c:v>
                </c:pt>
                <c:pt idx="8">
                  <c:v>#N/A</c:v>
                </c:pt>
                <c:pt idx="9">
                  <c:v>0</c:v>
                </c:pt>
              </c:numCache>
            </c:numRef>
          </c:val>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0.27</c:v>
                </c:pt>
                <c:pt idx="2">
                  <c:v>#N/A</c:v>
                </c:pt>
                <c:pt idx="3">
                  <c:v>0.64</c:v>
                </c:pt>
                <c:pt idx="4">
                  <c:v>#N/A</c:v>
                </c:pt>
                <c:pt idx="5">
                  <c:v>0.51</c:v>
                </c:pt>
                <c:pt idx="6">
                  <c:v>#N/A</c:v>
                </c:pt>
                <c:pt idx="7">
                  <c:v>0.72</c:v>
                </c:pt>
                <c:pt idx="8">
                  <c:v>#N/A</c:v>
                </c:pt>
                <c:pt idx="9">
                  <c:v>1.48</c:v>
                </c:pt>
              </c:numCache>
            </c:numRef>
          </c:val>
        </c:ser>
        <c:ser>
          <c:idx val="7"/>
          <c:order val="7"/>
          <c:tx>
            <c:strRef>
              <c:f>データシート!$A$34</c:f>
              <c:strCache>
                <c:ptCount val="1"/>
                <c:pt idx="0">
                  <c:v>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5.03</c:v>
                </c:pt>
                <c:pt idx="2">
                  <c:v>#N/A</c:v>
                </c:pt>
                <c:pt idx="3">
                  <c:v>5.5</c:v>
                </c:pt>
                <c:pt idx="4">
                  <c:v>#N/A</c:v>
                </c:pt>
                <c:pt idx="5">
                  <c:v>5.75</c:v>
                </c:pt>
                <c:pt idx="6">
                  <c:v>#N/A</c:v>
                </c:pt>
                <c:pt idx="7">
                  <c:v>5.55</c:v>
                </c:pt>
                <c:pt idx="8">
                  <c:v>#N/A</c:v>
                </c:pt>
                <c:pt idx="9">
                  <c:v>5.08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11.4</c:v>
                </c:pt>
                <c:pt idx="2">
                  <c:v>#N/A</c:v>
                </c:pt>
                <c:pt idx="3">
                  <c:v>10.09</c:v>
                </c:pt>
                <c:pt idx="4">
                  <c:v>#N/A</c:v>
                </c:pt>
                <c:pt idx="5">
                  <c:v>11.76</c:v>
                </c:pt>
                <c:pt idx="6">
                  <c:v>#N/A</c:v>
                </c:pt>
                <c:pt idx="7">
                  <c:v>6.92</c:v>
                </c:pt>
                <c:pt idx="8">
                  <c:v>#N/A</c:v>
                </c:pt>
                <c:pt idx="9">
                  <c:v>7.75</c:v>
                </c:pt>
              </c:numCache>
            </c:numRef>
          </c:val>
        </c:ser>
        <c:ser>
          <c:idx val="9"/>
          <c:order val="9"/>
          <c:tx>
            <c:strRef>
              <c:f>データシート!$A$36</c:f>
              <c:strCache>
                <c:ptCount val="1"/>
                <c:pt idx="0">
                  <c:v>国民健康保険事業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8.33</c:v>
                </c:pt>
                <c:pt idx="1">
                  <c:v>#N/A</c:v>
                </c:pt>
                <c:pt idx="2">
                  <c:v>8.16</c:v>
                </c:pt>
                <c:pt idx="3">
                  <c:v>#N/A</c:v>
                </c:pt>
                <c:pt idx="4">
                  <c:v>8.42</c:v>
                </c:pt>
                <c:pt idx="5">
                  <c:v>#N/A</c:v>
                </c:pt>
                <c:pt idx="6">
                  <c:v>7.86</c:v>
                </c:pt>
                <c:pt idx="7">
                  <c:v>#N/A</c:v>
                </c:pt>
                <c:pt idx="8">
                  <c:v>7.36</c:v>
                </c:pt>
                <c:pt idx="9">
                  <c:v>#N/A</c:v>
                </c:pt>
              </c:numCache>
            </c:numRef>
          </c:val>
        </c:ser>
        <c:dLbls>
          <c:showLegendKey val="0"/>
          <c:showVal val="0"/>
          <c:showCatName val="0"/>
          <c:showSerName val="0"/>
          <c:showPercent val="0"/>
          <c:showBubbleSize val="0"/>
        </c:dLbls>
        <c:gapWidth val="150"/>
        <c:overlap val="100"/>
        <c:axId val="1406080"/>
        <c:axId val="1407616"/>
      </c:barChart>
      <c:catAx>
        <c:axId val="1406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7616"/>
        <c:crosses val="autoZero"/>
        <c:auto val="1"/>
        <c:lblAlgn val="ctr"/>
        <c:lblOffset val="100"/>
        <c:tickLblSkip val="1"/>
        <c:tickMarkSkip val="1"/>
        <c:noMultiLvlLbl val="0"/>
      </c:catAx>
      <c:valAx>
        <c:axId val="1407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60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926</c:v>
                </c:pt>
                <c:pt idx="5">
                  <c:v>959</c:v>
                </c:pt>
                <c:pt idx="8">
                  <c:v>986</c:v>
                </c:pt>
                <c:pt idx="11">
                  <c:v>1016</c:v>
                </c:pt>
                <c:pt idx="14">
                  <c:v>931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8</c:v>
                </c:pt>
                <c:pt idx="3">
                  <c:v>11</c:v>
                </c:pt>
                <c:pt idx="6">
                  <c:v>20</c:v>
                </c:pt>
                <c:pt idx="9">
                  <c:v>9</c:v>
                </c:pt>
                <c:pt idx="12">
                  <c:v>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333</c:v>
                </c:pt>
                <c:pt idx="3">
                  <c:v>351</c:v>
                </c:pt>
                <c:pt idx="6">
                  <c:v>380</c:v>
                </c:pt>
                <c:pt idx="9">
                  <c:v>398</c:v>
                </c:pt>
                <c:pt idx="12">
                  <c:v>409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7</c:v>
                </c:pt>
                <c:pt idx="3">
                  <c:v>3</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915</c:v>
                </c:pt>
                <c:pt idx="3">
                  <c:v>923</c:v>
                </c:pt>
                <c:pt idx="6">
                  <c:v>946</c:v>
                </c:pt>
                <c:pt idx="9">
                  <c:v>933</c:v>
                </c:pt>
                <c:pt idx="12">
                  <c:v>858</c:v>
                </c:pt>
              </c:numCache>
            </c:numRef>
          </c:val>
        </c:ser>
        <c:dLbls>
          <c:showLegendKey val="0"/>
          <c:showVal val="0"/>
          <c:showCatName val="0"/>
          <c:showSerName val="0"/>
          <c:showPercent val="0"/>
          <c:showBubbleSize val="0"/>
        </c:dLbls>
        <c:gapWidth val="100"/>
        <c:overlap val="100"/>
        <c:axId val="103333888"/>
        <c:axId val="1033358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337</c:v>
                </c:pt>
                <c:pt idx="2">
                  <c:v>#N/A</c:v>
                </c:pt>
                <c:pt idx="3">
                  <c:v>#N/A</c:v>
                </c:pt>
                <c:pt idx="4">
                  <c:v>329</c:v>
                </c:pt>
                <c:pt idx="5">
                  <c:v>#N/A</c:v>
                </c:pt>
                <c:pt idx="6">
                  <c:v>#N/A</c:v>
                </c:pt>
                <c:pt idx="7">
                  <c:v>360</c:v>
                </c:pt>
                <c:pt idx="8">
                  <c:v>#N/A</c:v>
                </c:pt>
                <c:pt idx="9">
                  <c:v>#N/A</c:v>
                </c:pt>
                <c:pt idx="10">
                  <c:v>324</c:v>
                </c:pt>
                <c:pt idx="11">
                  <c:v>#N/A</c:v>
                </c:pt>
                <c:pt idx="12">
                  <c:v>#N/A</c:v>
                </c:pt>
                <c:pt idx="13">
                  <c:v>344</c:v>
                </c:pt>
                <c:pt idx="14">
                  <c:v>#N/A</c:v>
                </c:pt>
              </c:numCache>
            </c:numRef>
          </c:val>
          <c:smooth val="0"/>
        </c:ser>
        <c:dLbls>
          <c:showLegendKey val="0"/>
          <c:showVal val="0"/>
          <c:showCatName val="0"/>
          <c:showSerName val="0"/>
          <c:showPercent val="0"/>
          <c:showBubbleSize val="0"/>
        </c:dLbls>
        <c:marker val="1"/>
        <c:smooth val="0"/>
        <c:axId val="103333888"/>
        <c:axId val="103335808"/>
      </c:lineChart>
      <c:catAx>
        <c:axId val="103333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335808"/>
        <c:crosses val="autoZero"/>
        <c:auto val="1"/>
        <c:lblAlgn val="ctr"/>
        <c:lblOffset val="100"/>
        <c:tickLblSkip val="1"/>
        <c:tickMarkSkip val="1"/>
        <c:noMultiLvlLbl val="0"/>
      </c:catAx>
      <c:valAx>
        <c:axId val="103335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333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9659</c:v>
                </c:pt>
                <c:pt idx="5">
                  <c:v>9808</c:v>
                </c:pt>
                <c:pt idx="8">
                  <c:v>9860</c:v>
                </c:pt>
                <c:pt idx="11">
                  <c:v>9812</c:v>
                </c:pt>
                <c:pt idx="14">
                  <c:v>9768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5471</c:v>
                </c:pt>
                <c:pt idx="5">
                  <c:v>5058</c:v>
                </c:pt>
                <c:pt idx="8">
                  <c:v>4568</c:v>
                </c:pt>
                <c:pt idx="11">
                  <c:v>4001</c:v>
                </c:pt>
                <c:pt idx="14">
                  <c:v>3578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2720</c:v>
                </c:pt>
                <c:pt idx="5">
                  <c:v>2867</c:v>
                </c:pt>
                <c:pt idx="8">
                  <c:v>2918</c:v>
                </c:pt>
                <c:pt idx="11">
                  <c:v>2942</c:v>
                </c:pt>
                <c:pt idx="14">
                  <c:v>2974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2068</c:v>
                </c:pt>
                <c:pt idx="3">
                  <c:v>2073</c:v>
                </c:pt>
                <c:pt idx="6">
                  <c:v>1983</c:v>
                </c:pt>
                <c:pt idx="9">
                  <c:v>1884</c:v>
                </c:pt>
                <c:pt idx="12">
                  <c:v>1823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172</c:v>
                </c:pt>
                <c:pt idx="3">
                  <c:v>149</c:v>
                </c:pt>
                <c:pt idx="6">
                  <c:v>122</c:v>
                </c:pt>
                <c:pt idx="9">
                  <c:v>135</c:v>
                </c:pt>
                <c:pt idx="12">
                  <c:v>175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6506</c:v>
                </c:pt>
                <c:pt idx="3">
                  <c:v>6668</c:v>
                </c:pt>
                <c:pt idx="6">
                  <c:v>6779</c:v>
                </c:pt>
                <c:pt idx="9">
                  <c:v>6815</c:v>
                </c:pt>
                <c:pt idx="12">
                  <c:v>6778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9976</c:v>
                </c:pt>
                <c:pt idx="3">
                  <c:v>9899</c:v>
                </c:pt>
                <c:pt idx="6">
                  <c:v>10040</c:v>
                </c:pt>
                <c:pt idx="9">
                  <c:v>9748</c:v>
                </c:pt>
                <c:pt idx="12">
                  <c:v>9586</c:v>
                </c:pt>
              </c:numCache>
            </c:numRef>
          </c:val>
        </c:ser>
        <c:dLbls>
          <c:showLegendKey val="0"/>
          <c:showVal val="0"/>
          <c:showCatName val="0"/>
          <c:showSerName val="0"/>
          <c:showPercent val="0"/>
          <c:showBubbleSize val="0"/>
        </c:dLbls>
        <c:gapWidth val="100"/>
        <c:overlap val="100"/>
        <c:axId val="115222784"/>
        <c:axId val="115249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870</c:v>
                </c:pt>
                <c:pt idx="2">
                  <c:v>#N/A</c:v>
                </c:pt>
                <c:pt idx="3">
                  <c:v>#N/A</c:v>
                </c:pt>
                <c:pt idx="4">
                  <c:v>1057</c:v>
                </c:pt>
                <c:pt idx="5">
                  <c:v>#N/A</c:v>
                </c:pt>
                <c:pt idx="6">
                  <c:v>#N/A</c:v>
                </c:pt>
                <c:pt idx="7">
                  <c:v>1576</c:v>
                </c:pt>
                <c:pt idx="8">
                  <c:v>#N/A</c:v>
                </c:pt>
                <c:pt idx="9">
                  <c:v>#N/A</c:v>
                </c:pt>
                <c:pt idx="10">
                  <c:v>1826</c:v>
                </c:pt>
                <c:pt idx="11">
                  <c:v>#N/A</c:v>
                </c:pt>
                <c:pt idx="12">
                  <c:v>#N/A</c:v>
                </c:pt>
                <c:pt idx="13">
                  <c:v>2042</c:v>
                </c:pt>
                <c:pt idx="14">
                  <c:v>#N/A</c:v>
                </c:pt>
              </c:numCache>
            </c:numRef>
          </c:val>
          <c:smooth val="0"/>
        </c:ser>
        <c:dLbls>
          <c:showLegendKey val="0"/>
          <c:showVal val="0"/>
          <c:showCatName val="0"/>
          <c:showSerName val="0"/>
          <c:showPercent val="0"/>
          <c:showBubbleSize val="0"/>
        </c:dLbls>
        <c:marker val="1"/>
        <c:smooth val="0"/>
        <c:axId val="115222784"/>
        <c:axId val="115249536"/>
      </c:lineChart>
      <c:catAx>
        <c:axId val="115222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249536"/>
        <c:crosses val="autoZero"/>
        <c:auto val="1"/>
        <c:lblAlgn val="ctr"/>
        <c:lblOffset val="100"/>
        <c:tickLblSkip val="1"/>
        <c:tickMarkSkip val="1"/>
        <c:noMultiLvlLbl val="0"/>
      </c:catAx>
      <c:valAx>
        <c:axId val="115249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222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5091328"/>
        <c:axId val="115109888"/>
      </c:scatterChart>
      <c:valAx>
        <c:axId val="1150913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109888"/>
        <c:crosses val="autoZero"/>
        <c:crossBetween val="midCat"/>
      </c:valAx>
      <c:valAx>
        <c:axId val="11510988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50913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7.4</c:v>
                </c:pt>
                <c:pt idx="1">
                  <c:v>7.1</c:v>
                </c:pt>
                <c:pt idx="2">
                  <c:v>7</c:v>
                </c:pt>
                <c:pt idx="3">
                  <c:v>6.9</c:v>
                </c:pt>
                <c:pt idx="4">
                  <c:v>6.9</c:v>
                </c:pt>
              </c:numCache>
            </c:numRef>
          </c:xVal>
          <c:yVal>
            <c:numRef>
              <c:f>公会計指標分析・財政指標組合せ分析表!$K$73:$O$73</c:f>
              <c:numCache>
                <c:formatCode>#,##0.0;"▲ "#,##0.0</c:formatCode>
                <c:ptCount val="5"/>
                <c:pt idx="0">
                  <c:v>17.899999999999999</c:v>
                </c:pt>
                <c:pt idx="1">
                  <c:v>21.8</c:v>
                </c:pt>
                <c:pt idx="2">
                  <c:v>32.200000000000003</c:v>
                </c:pt>
                <c:pt idx="3">
                  <c:v>37.4</c:v>
                </c:pt>
                <c:pt idx="4">
                  <c:v>40.299999999999997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10.1</c:v>
                </c:pt>
                <c:pt idx="1">
                  <c:v>9.1999999999999993</c:v>
                </c:pt>
                <c:pt idx="2">
                  <c:v>8.5</c:v>
                </c:pt>
                <c:pt idx="3">
                  <c:v>7.7</c:v>
                </c:pt>
                <c:pt idx="4">
                  <c:v>6.8</c:v>
                </c:pt>
              </c:numCache>
            </c:numRef>
          </c:xVal>
          <c:yVal>
            <c:numRef>
              <c:f>公会計指標分析・財政指標組合せ分析表!$K$77:$O$77</c:f>
              <c:numCache>
                <c:formatCode>#,##0.0;"▲ "#,##0.0</c:formatCode>
                <c:ptCount val="5"/>
                <c:pt idx="0">
                  <c:v>40.200000000000003</c:v>
                </c:pt>
                <c:pt idx="1">
                  <c:v>30.7</c:v>
                </c:pt>
                <c:pt idx="2">
                  <c:v>22.3</c:v>
                </c:pt>
                <c:pt idx="3">
                  <c:v>20.3</c:v>
                </c:pt>
                <c:pt idx="4">
                  <c:v>13</c:v>
                </c:pt>
              </c:numCache>
            </c:numRef>
          </c:yVal>
          <c:smooth val="0"/>
        </c:ser>
        <c:dLbls>
          <c:showLegendKey val="0"/>
          <c:showVal val="0"/>
          <c:showCatName val="0"/>
          <c:showSerName val="0"/>
          <c:showPercent val="0"/>
          <c:showBubbleSize val="0"/>
        </c:dLbls>
        <c:axId val="115504256"/>
        <c:axId val="115506176"/>
      </c:scatterChart>
      <c:valAx>
        <c:axId val="115504256"/>
        <c:scaling>
          <c:orientation val="minMax"/>
          <c:max val="10.4"/>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506176"/>
        <c:crosses val="autoZero"/>
        <c:crossBetween val="midCat"/>
      </c:valAx>
      <c:valAx>
        <c:axId val="115506176"/>
        <c:scaling>
          <c:orientation val="minMax"/>
          <c:max val="45"/>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55042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奈良県斑鳩町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ja-JP"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実質公債費比率における分子値については、平成</a:t>
          </a:r>
          <a:r>
            <a:rPr lang="ja-JP" altLang="en-US" sz="1400" b="0" i="0" baseline="0">
              <a:solidFill>
                <a:schemeClr val="dk1"/>
              </a:solidFill>
              <a:effectLst/>
              <a:latin typeface="+mn-lt"/>
              <a:ea typeface="+mn-ea"/>
              <a:cs typeface="+mn-cs"/>
            </a:rPr>
            <a:t>２７</a:t>
          </a:r>
          <a:r>
            <a:rPr lang="ja-JP" altLang="ja-JP" sz="1400" b="0" i="0" baseline="0">
              <a:solidFill>
                <a:schemeClr val="dk1"/>
              </a:solidFill>
              <a:effectLst/>
              <a:latin typeface="+mn-lt"/>
              <a:ea typeface="+mn-ea"/>
              <a:cs typeface="+mn-cs"/>
            </a:rPr>
            <a:t>年度では、元利償還金</a:t>
          </a:r>
          <a:r>
            <a:rPr lang="ja-JP" altLang="en-US" sz="1400" b="0" i="0" baseline="0">
              <a:solidFill>
                <a:schemeClr val="dk1"/>
              </a:solidFill>
              <a:effectLst/>
              <a:latin typeface="+mn-lt"/>
              <a:ea typeface="+mn-ea"/>
              <a:cs typeface="+mn-cs"/>
            </a:rPr>
            <a:t>は</a:t>
          </a:r>
          <a:r>
            <a:rPr lang="ja-JP" altLang="ja-JP" sz="1400" b="0" i="0" baseline="0">
              <a:solidFill>
                <a:schemeClr val="dk1"/>
              </a:solidFill>
              <a:effectLst/>
              <a:latin typeface="+mn-lt"/>
              <a:ea typeface="+mn-ea"/>
              <a:cs typeface="+mn-cs"/>
            </a:rPr>
            <a:t>減少</a:t>
          </a:r>
          <a:r>
            <a:rPr lang="ja-JP" altLang="en-US" sz="1400" b="0" i="0" baseline="0">
              <a:solidFill>
                <a:schemeClr val="dk1"/>
              </a:solidFill>
              <a:effectLst/>
              <a:latin typeface="+mn-lt"/>
              <a:ea typeface="+mn-ea"/>
              <a:cs typeface="+mn-cs"/>
            </a:rPr>
            <a:t>したものの、</a:t>
          </a:r>
          <a:r>
            <a:rPr lang="ja-JP" altLang="ja-JP" sz="1400" b="0" i="0" baseline="0">
              <a:solidFill>
                <a:schemeClr val="dk1"/>
              </a:solidFill>
              <a:effectLst/>
              <a:latin typeface="+mn-lt"/>
              <a:ea typeface="+mn-ea"/>
              <a:cs typeface="+mn-cs"/>
            </a:rPr>
            <a:t>準元利償還金</a:t>
          </a:r>
          <a:r>
            <a:rPr lang="ja-JP" altLang="en-US" sz="1400" b="0" i="0" baseline="0">
              <a:solidFill>
                <a:schemeClr val="dk1"/>
              </a:solidFill>
              <a:effectLst/>
              <a:latin typeface="+mn-lt"/>
              <a:ea typeface="+mn-ea"/>
              <a:cs typeface="+mn-cs"/>
            </a:rPr>
            <a:t>の増加</a:t>
          </a:r>
          <a:r>
            <a:rPr lang="ja-JP" altLang="ja-JP" sz="1400" b="0" i="0" baseline="0">
              <a:solidFill>
                <a:schemeClr val="dk1"/>
              </a:solidFill>
              <a:effectLst/>
              <a:latin typeface="+mn-lt"/>
              <a:ea typeface="+mn-ea"/>
              <a:cs typeface="+mn-cs"/>
            </a:rPr>
            <a:t>及び算入公債費等の</a:t>
          </a:r>
          <a:r>
            <a:rPr lang="ja-JP" altLang="en-US" sz="1400" b="0" i="0" baseline="0">
              <a:solidFill>
                <a:schemeClr val="dk1"/>
              </a:solidFill>
              <a:effectLst/>
              <a:latin typeface="+mn-lt"/>
              <a:ea typeface="+mn-ea"/>
              <a:cs typeface="+mn-cs"/>
            </a:rPr>
            <a:t>減少</a:t>
          </a:r>
          <a:r>
            <a:rPr lang="ja-JP" altLang="ja-JP" sz="1400" b="0" i="0" baseline="0">
              <a:solidFill>
                <a:schemeClr val="dk1"/>
              </a:solidFill>
              <a:effectLst/>
              <a:latin typeface="+mn-lt"/>
              <a:ea typeface="+mn-ea"/>
              <a:cs typeface="+mn-cs"/>
            </a:rPr>
            <a:t>により、前年度と比較して</a:t>
          </a:r>
          <a:r>
            <a:rPr lang="ja-JP" altLang="en-US" sz="1400" b="0" i="0" baseline="0">
              <a:solidFill>
                <a:schemeClr val="dk1"/>
              </a:solidFill>
              <a:effectLst/>
              <a:latin typeface="+mn-lt"/>
              <a:ea typeface="+mn-ea"/>
              <a:cs typeface="+mn-cs"/>
            </a:rPr>
            <a:t>２０百</a:t>
          </a:r>
          <a:r>
            <a:rPr lang="ja-JP" altLang="ja-JP" sz="1400" b="0" i="0" baseline="0">
              <a:solidFill>
                <a:schemeClr val="dk1"/>
              </a:solidFill>
              <a:effectLst/>
              <a:latin typeface="+mn-lt"/>
              <a:ea typeface="+mn-ea"/>
              <a:cs typeface="+mn-cs"/>
            </a:rPr>
            <a:t>万円</a:t>
          </a:r>
          <a:r>
            <a:rPr lang="ja-JP" altLang="en-US" sz="1400" b="0" i="0" baseline="0">
              <a:solidFill>
                <a:schemeClr val="dk1"/>
              </a:solidFill>
              <a:effectLst/>
              <a:latin typeface="+mn-lt"/>
              <a:ea typeface="+mn-ea"/>
              <a:cs typeface="+mn-cs"/>
            </a:rPr>
            <a:t>増加した</a:t>
          </a:r>
          <a:r>
            <a:rPr lang="ja-JP" altLang="ja-JP" sz="1400" b="0" i="0" baseline="0">
              <a:solidFill>
                <a:schemeClr val="dk1"/>
              </a:solidFill>
              <a:effectLst/>
              <a:latin typeface="+mn-lt"/>
              <a:ea typeface="+mn-ea"/>
              <a:cs typeface="+mn-cs"/>
            </a:rPr>
            <a:t>。</a:t>
          </a:r>
          <a:endParaRPr lang="ja-JP" altLang="ja-JP" sz="1400">
            <a:effectLst/>
          </a:endParaRPr>
        </a:p>
        <a:p>
          <a:pPr rtl="0"/>
          <a:r>
            <a:rPr lang="ja-JP" altLang="ja-JP" sz="1400" b="0" i="0" baseline="0">
              <a:solidFill>
                <a:schemeClr val="dk1"/>
              </a:solidFill>
              <a:effectLst/>
              <a:latin typeface="+mn-lt"/>
              <a:ea typeface="+mn-ea"/>
              <a:cs typeface="+mn-cs"/>
            </a:rPr>
            <a:t>　今後は、史跡中宮寺跡整備事業、公共下水道整備事業などの拡大に</a:t>
          </a:r>
          <a:r>
            <a:rPr lang="ja-JP" altLang="en-US" sz="1400" b="0" i="0" baseline="0">
              <a:solidFill>
                <a:schemeClr val="dk1"/>
              </a:solidFill>
              <a:effectLst/>
              <a:latin typeface="+mn-lt"/>
              <a:ea typeface="+mn-ea"/>
              <a:cs typeface="+mn-cs"/>
            </a:rPr>
            <a:t>ともな</a:t>
          </a:r>
          <a:r>
            <a:rPr lang="ja-JP" altLang="ja-JP" sz="1400" b="0" i="0" baseline="0">
              <a:solidFill>
                <a:schemeClr val="dk1"/>
              </a:solidFill>
              <a:effectLst/>
              <a:latin typeface="+mn-lt"/>
              <a:ea typeface="+mn-ea"/>
              <a:cs typeface="+mn-cs"/>
            </a:rPr>
            <a:t>い、実質公債費比率の悪化が見込まれるが、普通会計のみならず、公営企業などの町債の新規発行の抑制に努め</a:t>
          </a:r>
          <a:r>
            <a:rPr lang="ja-JP" altLang="en-US" sz="1400" b="0" i="0" baseline="0">
              <a:solidFill>
                <a:schemeClr val="dk1"/>
              </a:solidFill>
              <a:effectLst/>
              <a:latin typeface="+mn-lt"/>
              <a:ea typeface="+mn-ea"/>
              <a:cs typeface="+mn-cs"/>
            </a:rPr>
            <a:t>るとともに、償還スケジュールの調整について検討をすすめる。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奈良県斑鳩町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ja-JP"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将来負担比率における分子値については、前年度と比較して</a:t>
          </a:r>
          <a:r>
            <a:rPr lang="ja-JP" altLang="en-US" sz="1400" b="0" i="0" baseline="0">
              <a:solidFill>
                <a:schemeClr val="dk1"/>
              </a:solidFill>
              <a:effectLst/>
              <a:latin typeface="+mn-lt"/>
              <a:ea typeface="+mn-ea"/>
              <a:cs typeface="+mn-cs"/>
            </a:rPr>
            <a:t>２１６</a:t>
          </a:r>
          <a:r>
            <a:rPr lang="ja-JP" altLang="ja-JP" sz="1400" b="0" i="0" baseline="0">
              <a:solidFill>
                <a:schemeClr val="dk1"/>
              </a:solidFill>
              <a:effectLst/>
              <a:latin typeface="+mn-lt"/>
              <a:ea typeface="+mn-ea"/>
              <a:cs typeface="+mn-cs"/>
            </a:rPr>
            <a:t>百万円増加した。</a:t>
          </a:r>
          <a:endParaRPr lang="ja-JP" altLang="ja-JP" sz="1400">
            <a:effectLst/>
          </a:endParaRPr>
        </a:p>
        <a:p>
          <a:pPr rtl="0"/>
          <a:r>
            <a:rPr lang="ja-JP" altLang="ja-JP" sz="1400" b="0" i="0" baseline="0">
              <a:solidFill>
                <a:schemeClr val="dk1"/>
              </a:solidFill>
              <a:effectLst/>
              <a:latin typeface="+mn-lt"/>
              <a:ea typeface="+mn-ea"/>
              <a:cs typeface="+mn-cs"/>
            </a:rPr>
            <a:t>　主な要因としては、将来負担額において、一般会計等に係る地方債の現在高が新規の発行抑制</a:t>
          </a:r>
          <a:r>
            <a:rPr lang="ja-JP" altLang="en-US" sz="1400" b="0" i="0" baseline="0">
              <a:solidFill>
                <a:schemeClr val="dk1"/>
              </a:solidFill>
              <a:effectLst/>
              <a:latin typeface="+mn-lt"/>
              <a:ea typeface="+mn-ea"/>
              <a:cs typeface="+mn-cs"/>
            </a:rPr>
            <a:t>など</a:t>
          </a:r>
          <a:r>
            <a:rPr lang="ja-JP" altLang="ja-JP" sz="1400" b="0" i="0" baseline="0">
              <a:solidFill>
                <a:schemeClr val="dk1"/>
              </a:solidFill>
              <a:effectLst/>
              <a:latin typeface="+mn-lt"/>
              <a:ea typeface="+mn-ea"/>
              <a:cs typeface="+mn-cs"/>
            </a:rPr>
            <a:t>により減少となったものの、</a:t>
          </a:r>
          <a:r>
            <a:rPr lang="ja-JP" altLang="en-US" sz="1400" b="0" i="0" baseline="0">
              <a:solidFill>
                <a:schemeClr val="dk1"/>
              </a:solidFill>
              <a:effectLst/>
              <a:latin typeface="+mn-lt"/>
              <a:ea typeface="+mn-ea"/>
              <a:cs typeface="+mn-cs"/>
            </a:rPr>
            <a:t>公共下水道事業の拡大にともなう町債の発行および</a:t>
          </a:r>
          <a:r>
            <a:rPr lang="ja-JP" altLang="ja-JP" sz="1400" b="0" i="0" baseline="0">
              <a:solidFill>
                <a:schemeClr val="dk1"/>
              </a:solidFill>
              <a:effectLst/>
              <a:latin typeface="+mn-lt"/>
              <a:ea typeface="+mn-ea"/>
              <a:cs typeface="+mn-cs"/>
            </a:rPr>
            <a:t>充当可能財源等において都市計画税収の充当見込額が</a:t>
          </a:r>
          <a:r>
            <a:rPr lang="ja-JP" altLang="en-US" sz="1400" b="0" i="0" baseline="0">
              <a:solidFill>
                <a:schemeClr val="dk1"/>
              </a:solidFill>
              <a:effectLst/>
              <a:latin typeface="+mn-lt"/>
              <a:ea typeface="+mn-ea"/>
              <a:cs typeface="+mn-cs"/>
            </a:rPr>
            <a:t>減少傾向にある</a:t>
          </a:r>
          <a:r>
            <a:rPr lang="ja-JP" altLang="ja-JP" sz="1400" b="0" i="0" baseline="0">
              <a:solidFill>
                <a:schemeClr val="dk1"/>
              </a:solidFill>
              <a:effectLst/>
              <a:latin typeface="+mn-lt"/>
              <a:ea typeface="+mn-ea"/>
              <a:cs typeface="+mn-cs"/>
            </a:rPr>
            <a:t>ことがあげられる。</a:t>
          </a:r>
          <a:endParaRPr lang="ja-JP" altLang="ja-JP" sz="1400">
            <a:effectLst/>
          </a:endParaRPr>
        </a:p>
        <a:p>
          <a:pPr rtl="0"/>
          <a:r>
            <a:rPr lang="ja-JP" altLang="ja-JP" sz="1400" b="0" i="0" baseline="0">
              <a:solidFill>
                <a:schemeClr val="dk1"/>
              </a:solidFill>
              <a:effectLst/>
              <a:latin typeface="+mn-lt"/>
              <a:ea typeface="+mn-ea"/>
              <a:cs typeface="+mn-cs"/>
            </a:rPr>
            <a:t>　今後も後世への負担を少しでも軽減するよう、各事業の見直しを行い、財政の健全化に努める。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奈良県斑鳩町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28,259
28,113
14.27
9,028,607
8,545,854
452,245
5,833,089
9,585,655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40.3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奈良県斑鳩町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28,259
28,113
14.27
9,028,607
8,545,854
452,245
5,833,089
9,585,655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40.3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奈良県斑鳩町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28,259
28,113
14.27
9,028,607
8,545,854
452,245
5,833,089
9,585,655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40.3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奈良県斑鳩町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28,259
28,113
14.27
9,028,607
8,545,854
452,245
5,833,089
9,585,655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40.3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400" b="0" i="0" baseline="0">
              <a:solidFill>
                <a:schemeClr val="dk1"/>
              </a:solidFill>
              <a:effectLst/>
              <a:latin typeface="+mn-ea"/>
              <a:ea typeface="+mn-ea"/>
              <a:cs typeface="+mn-cs"/>
            </a:rPr>
            <a:t>　</a:t>
          </a:r>
          <a:r>
            <a:rPr lang="ja-JP" altLang="ja-JP" sz="1400" b="0" i="0" baseline="0">
              <a:solidFill>
                <a:schemeClr val="dk1"/>
              </a:solidFill>
              <a:effectLst/>
              <a:latin typeface="+mn-ea"/>
              <a:ea typeface="+mn-ea"/>
              <a:cs typeface="+mn-cs"/>
            </a:rPr>
            <a:t>平成</a:t>
          </a:r>
          <a:r>
            <a:rPr lang="ja-JP" altLang="en-US" sz="1400" b="0" i="0" baseline="0">
              <a:solidFill>
                <a:schemeClr val="dk1"/>
              </a:solidFill>
              <a:effectLst/>
              <a:latin typeface="+mn-ea"/>
              <a:ea typeface="+mn-ea"/>
              <a:cs typeface="+mn-cs"/>
            </a:rPr>
            <a:t>２７</a:t>
          </a:r>
          <a:r>
            <a:rPr lang="ja-JP" altLang="ja-JP" sz="1400" b="0" i="0" baseline="0">
              <a:solidFill>
                <a:schemeClr val="dk1"/>
              </a:solidFill>
              <a:effectLst/>
              <a:latin typeface="+mn-ea"/>
              <a:ea typeface="+mn-ea"/>
              <a:cs typeface="+mn-cs"/>
            </a:rPr>
            <a:t>年度においては、</a:t>
          </a:r>
          <a:r>
            <a:rPr lang="ja-JP" altLang="en-US" sz="1400" b="0" i="0" baseline="0">
              <a:solidFill>
                <a:schemeClr val="dk1"/>
              </a:solidFill>
              <a:effectLst/>
              <a:latin typeface="+mn-ea"/>
              <a:ea typeface="+mn-ea"/>
              <a:cs typeface="+mn-cs"/>
            </a:rPr>
            <a:t>基準財政収入額が地方消費税交付金の増などにより増加となったものの、</a:t>
          </a:r>
          <a:r>
            <a:rPr lang="ja-JP" altLang="ja-JP" sz="1400" b="0" i="0" baseline="0">
              <a:solidFill>
                <a:schemeClr val="dk1"/>
              </a:solidFill>
              <a:effectLst/>
              <a:latin typeface="+mn-ea"/>
              <a:ea typeface="+mn-ea"/>
              <a:cs typeface="+mn-cs"/>
            </a:rPr>
            <a:t>基準財政需要額</a:t>
          </a:r>
          <a:r>
            <a:rPr lang="ja-JP" altLang="en-US" sz="1400" b="0" i="0" baseline="0">
              <a:solidFill>
                <a:schemeClr val="dk1"/>
              </a:solidFill>
              <a:effectLst/>
              <a:latin typeface="+mn-ea"/>
              <a:ea typeface="+mn-ea"/>
              <a:cs typeface="+mn-cs"/>
            </a:rPr>
            <a:t>も単位費用や補正係数の見直し及び</a:t>
          </a:r>
          <a:r>
            <a:rPr lang="ja-JP" altLang="ja-JP" sz="1400" b="0" i="0" baseline="0">
              <a:solidFill>
                <a:schemeClr val="dk1"/>
              </a:solidFill>
              <a:effectLst/>
              <a:latin typeface="+mn-ea"/>
              <a:ea typeface="+mn-ea"/>
              <a:cs typeface="+mn-cs"/>
            </a:rPr>
            <a:t>過年度に借入を行った町債の元利償還算入開始などにより増加となり、財政力指数は前年度と比較して横ばいとなった。</a:t>
          </a:r>
          <a:endParaRPr lang="ja-JP" altLang="ja-JP" sz="1400">
            <a:effectLst/>
            <a:latin typeface="+mn-ea"/>
            <a:ea typeface="+mn-ea"/>
          </a:endParaRPr>
        </a:p>
        <a:p>
          <a:pPr rtl="0"/>
          <a:r>
            <a:rPr lang="ja-JP" altLang="ja-JP" sz="1400" b="0" i="0" baseline="0">
              <a:solidFill>
                <a:schemeClr val="dk1"/>
              </a:solidFill>
              <a:effectLst/>
              <a:latin typeface="+mn-ea"/>
              <a:ea typeface="+mn-ea"/>
              <a:cs typeface="+mn-cs"/>
            </a:rPr>
            <a:t>　引き続き、事務事業の見直しによる歳出の抑制及び</a:t>
          </a:r>
          <a:r>
            <a:rPr lang="ja-JP" altLang="ja-JP" sz="1400">
              <a:solidFill>
                <a:schemeClr val="dk1"/>
              </a:solidFill>
              <a:effectLst/>
              <a:latin typeface="+mn-lt"/>
              <a:ea typeface="+mn-ea"/>
              <a:cs typeface="+mn-cs"/>
            </a:rPr>
            <a:t>使用料・手数料の最適化</a:t>
          </a:r>
          <a:r>
            <a:rPr lang="ja-JP" altLang="ja-JP" sz="1400" b="0" i="0" baseline="0">
              <a:solidFill>
                <a:schemeClr val="dk1"/>
              </a:solidFill>
              <a:effectLst/>
              <a:latin typeface="+mn-ea"/>
              <a:ea typeface="+mn-ea"/>
              <a:cs typeface="+mn-cs"/>
            </a:rPr>
            <a:t>や徴収強化などにより、財政の健全化を図る。</a:t>
          </a:r>
          <a:endParaRPr lang="ja-JP" altLang="ja-JP" sz="1400">
            <a:effectLst/>
            <a:latin typeface="+mn-ea"/>
            <a:ea typeface="+mn-ea"/>
          </a:endParaRPr>
        </a:p>
        <a:p>
          <a:endParaRPr kumimoji="1" lang="ja-JP" altLang="en-US" sz="14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95250</xdr:rowOff>
    </xdr:to>
    <xdr:cxnSp macro="">
      <xdr:nvCxnSpPr>
        <xdr:cNvPr id="68" name="直線コネクタ 67"/>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71560</xdr:rowOff>
    </xdr:from>
    <xdr:ext cx="762000" cy="259045"/>
    <xdr:sp macro="" textlink="">
      <xdr:nvSpPr>
        <xdr:cNvPr id="69"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95250</xdr:rowOff>
    </xdr:to>
    <xdr:cxnSp macro="">
      <xdr:nvCxnSpPr>
        <xdr:cNvPr id="71" name="直線コネクタ 70"/>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68439</xdr:rowOff>
    </xdr:from>
    <xdr:to>
      <xdr:col>4</xdr:col>
      <xdr:colOff>482600</xdr:colOff>
      <xdr:row>43</xdr:row>
      <xdr:rowOff>95250</xdr:rowOff>
    </xdr:to>
    <xdr:cxnSp macro="">
      <xdr:nvCxnSpPr>
        <xdr:cNvPr id="74" name="直線コネクタ 73"/>
        <xdr:cNvCxnSpPr/>
      </xdr:nvCxnSpPr>
      <xdr:spPr>
        <a:xfrm>
          <a:off x="2336800" y="74407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41628</xdr:rowOff>
    </xdr:from>
    <xdr:to>
      <xdr:col>3</xdr:col>
      <xdr:colOff>279400</xdr:colOff>
      <xdr:row>43</xdr:row>
      <xdr:rowOff>68439</xdr:rowOff>
    </xdr:to>
    <xdr:cxnSp macro="">
      <xdr:nvCxnSpPr>
        <xdr:cNvPr id="77" name="直線コネクタ 76"/>
        <xdr:cNvCxnSpPr/>
      </xdr:nvCxnSpPr>
      <xdr:spPr>
        <a:xfrm>
          <a:off x="1447800" y="74139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81" name="テキスト ボックス 80"/>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7" name="円/楕円 86"/>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88"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9" name="円/楕円 88"/>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0" name="テキスト ボックス 89"/>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1" name="円/楕円 90"/>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2" name="テキスト ボックス 91"/>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17639</xdr:rowOff>
    </xdr:from>
    <xdr:to>
      <xdr:col>3</xdr:col>
      <xdr:colOff>330200</xdr:colOff>
      <xdr:row>43</xdr:row>
      <xdr:rowOff>119239</xdr:rowOff>
    </xdr:to>
    <xdr:sp macro="" textlink="">
      <xdr:nvSpPr>
        <xdr:cNvPr id="93" name="円/楕円 92"/>
        <xdr:cNvSpPr/>
      </xdr:nvSpPr>
      <xdr:spPr>
        <a:xfrm>
          <a:off x="2286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104016</xdr:rowOff>
    </xdr:from>
    <xdr:ext cx="762000" cy="259045"/>
    <xdr:sp macro="" textlink="">
      <xdr:nvSpPr>
        <xdr:cNvPr id="94" name="テキスト ボックス 93"/>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162278</xdr:rowOff>
    </xdr:from>
    <xdr:to>
      <xdr:col>2</xdr:col>
      <xdr:colOff>127000</xdr:colOff>
      <xdr:row>43</xdr:row>
      <xdr:rowOff>92428</xdr:rowOff>
    </xdr:to>
    <xdr:sp macro="" textlink="">
      <xdr:nvSpPr>
        <xdr:cNvPr id="95" name="円/楕円 94"/>
        <xdr:cNvSpPr/>
      </xdr:nvSpPr>
      <xdr:spPr>
        <a:xfrm>
          <a:off x="1397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77205</xdr:rowOff>
    </xdr:from>
    <xdr:ext cx="762000" cy="259045"/>
    <xdr:sp macro="" textlink="">
      <xdr:nvSpPr>
        <xdr:cNvPr id="96" name="テキスト ボックス 95"/>
        <xdr:cNvSpPr txBox="1"/>
      </xdr:nvSpPr>
      <xdr:spPr>
        <a:xfrm>
          <a:off x="1066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ea"/>
              <a:ea typeface="+mn-ea"/>
              <a:cs typeface="+mn-cs"/>
            </a:rPr>
            <a:t>　</a:t>
          </a:r>
          <a:r>
            <a:rPr kumimoji="1" lang="ja-JP" altLang="en-US" sz="1400">
              <a:solidFill>
                <a:schemeClr val="dk1"/>
              </a:solidFill>
              <a:effectLst/>
              <a:latin typeface="+mn-ea"/>
              <a:ea typeface="+mn-ea"/>
              <a:cs typeface="+mn-cs"/>
            </a:rPr>
            <a:t>普通交付税や地方消費税交付金の増などにより</a:t>
          </a:r>
          <a:r>
            <a:rPr kumimoji="1" lang="ja-JP" altLang="ja-JP" sz="1400">
              <a:solidFill>
                <a:schemeClr val="dk1"/>
              </a:solidFill>
              <a:effectLst/>
              <a:latin typeface="+mn-ea"/>
              <a:ea typeface="+mn-ea"/>
              <a:cs typeface="+mn-cs"/>
            </a:rPr>
            <a:t>経常一般</a:t>
          </a:r>
          <a:r>
            <a:rPr kumimoji="1" lang="ja-JP" altLang="en-US" sz="1400">
              <a:solidFill>
                <a:schemeClr val="dk1"/>
              </a:solidFill>
              <a:effectLst/>
              <a:latin typeface="+mn-ea"/>
              <a:ea typeface="+mn-ea"/>
              <a:cs typeface="+mn-cs"/>
            </a:rPr>
            <a:t>財源等</a:t>
          </a:r>
          <a:r>
            <a:rPr kumimoji="1" lang="ja-JP" altLang="ja-JP" sz="1400">
              <a:solidFill>
                <a:schemeClr val="dk1"/>
              </a:solidFill>
              <a:effectLst/>
              <a:latin typeface="+mn-ea"/>
              <a:ea typeface="+mn-ea"/>
              <a:cs typeface="+mn-cs"/>
            </a:rPr>
            <a:t>が</a:t>
          </a:r>
          <a:r>
            <a:rPr kumimoji="1" lang="ja-JP" altLang="en-US" sz="1400">
              <a:solidFill>
                <a:schemeClr val="dk1"/>
              </a:solidFill>
              <a:effectLst/>
              <a:latin typeface="+mn-ea"/>
              <a:ea typeface="+mn-ea"/>
              <a:cs typeface="+mn-cs"/>
            </a:rPr>
            <a:t>増加したことから、経常収支比率は前年度と比較して３．８ポイント改善した。しかし、</a:t>
          </a:r>
          <a:r>
            <a:rPr lang="ja-JP" altLang="ja-JP" sz="1400" b="0" i="0" baseline="0">
              <a:solidFill>
                <a:schemeClr val="dk1"/>
              </a:solidFill>
              <a:effectLst/>
              <a:latin typeface="+mn-ea"/>
              <a:ea typeface="+mn-ea"/>
              <a:cs typeface="+mn-cs"/>
            </a:rPr>
            <a:t>衛生処理場での焼却廃止に</a:t>
          </a:r>
          <a:r>
            <a:rPr lang="ja-JP" altLang="en-US" sz="1400" b="0" i="0" baseline="0">
              <a:solidFill>
                <a:schemeClr val="dk1"/>
              </a:solidFill>
              <a:effectLst/>
              <a:latin typeface="+mn-ea"/>
              <a:ea typeface="+mn-ea"/>
              <a:cs typeface="+mn-cs"/>
            </a:rPr>
            <a:t>ともな</a:t>
          </a:r>
          <a:r>
            <a:rPr lang="ja-JP" altLang="ja-JP" sz="1400" b="0" i="0" baseline="0">
              <a:solidFill>
                <a:schemeClr val="dk1"/>
              </a:solidFill>
              <a:effectLst/>
              <a:latin typeface="+mn-ea"/>
              <a:ea typeface="+mn-ea"/>
              <a:cs typeface="+mn-cs"/>
            </a:rPr>
            <a:t>う可燃ごみ処理業務の民間委託や、小・中学校での少人数学級の実施に</a:t>
          </a:r>
          <a:r>
            <a:rPr lang="ja-JP" altLang="en-US" sz="1400" b="0" i="0" baseline="0">
              <a:solidFill>
                <a:schemeClr val="dk1"/>
              </a:solidFill>
              <a:effectLst/>
              <a:latin typeface="+mn-ea"/>
              <a:ea typeface="+mn-ea"/>
              <a:cs typeface="+mn-cs"/>
            </a:rPr>
            <a:t>かかる</a:t>
          </a:r>
          <a:r>
            <a:rPr lang="ja-JP" altLang="ja-JP" sz="1400" b="0" i="0" baseline="0">
              <a:solidFill>
                <a:schemeClr val="dk1"/>
              </a:solidFill>
              <a:effectLst/>
              <a:latin typeface="+mn-ea"/>
              <a:ea typeface="+mn-ea"/>
              <a:cs typeface="+mn-cs"/>
            </a:rPr>
            <a:t>物件費が高いこと</a:t>
          </a:r>
          <a:r>
            <a:rPr lang="ja-JP" altLang="en-US" sz="1400" b="0" i="0" baseline="0">
              <a:solidFill>
                <a:schemeClr val="dk1"/>
              </a:solidFill>
              <a:effectLst/>
              <a:latin typeface="+mn-ea"/>
              <a:ea typeface="+mn-ea"/>
              <a:cs typeface="+mn-cs"/>
            </a:rPr>
            <a:t>から、類似団体と比較して高い状況にある。</a:t>
          </a:r>
          <a:r>
            <a:rPr lang="ja-JP" altLang="en-US" sz="1400">
              <a:effectLst/>
              <a:latin typeface="+mn-ea"/>
              <a:ea typeface="+mn-ea"/>
            </a:rPr>
            <a:t>今後もこうした厳しい状況が続くものと見込まれることから、引き続き徹底した行財政改革への取り組みを推進し、効率的な行政運営に努める。</a:t>
          </a:r>
          <a:endParaRPr lang="en-US" altLang="ja-JP" sz="1400">
            <a:effectLst/>
            <a:latin typeface="+mn-ea"/>
            <a:ea typeface="+mn-ea"/>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94742</xdr:rowOff>
    </xdr:from>
    <xdr:to>
      <xdr:col>7</xdr:col>
      <xdr:colOff>152400</xdr:colOff>
      <xdr:row>66</xdr:row>
      <xdr:rowOff>106680</xdr:rowOff>
    </xdr:to>
    <xdr:cxnSp macro="">
      <xdr:nvCxnSpPr>
        <xdr:cNvPr id="129" name="直線コネクタ 128"/>
        <xdr:cNvCxnSpPr/>
      </xdr:nvCxnSpPr>
      <xdr:spPr>
        <a:xfrm flipV="1">
          <a:off x="4114800" y="11238992"/>
          <a:ext cx="8382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143002</xdr:rowOff>
    </xdr:from>
    <xdr:to>
      <xdr:col>6</xdr:col>
      <xdr:colOff>0</xdr:colOff>
      <xdr:row>66</xdr:row>
      <xdr:rowOff>106680</xdr:rowOff>
    </xdr:to>
    <xdr:cxnSp macro="">
      <xdr:nvCxnSpPr>
        <xdr:cNvPr id="132" name="直線コネクタ 131"/>
        <xdr:cNvCxnSpPr/>
      </xdr:nvCxnSpPr>
      <xdr:spPr>
        <a:xfrm>
          <a:off x="3225800" y="1128725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47261</xdr:rowOff>
    </xdr:from>
    <xdr:ext cx="736600" cy="259045"/>
    <xdr:sp macro="" textlink="">
      <xdr:nvSpPr>
        <xdr:cNvPr id="134" name="テキスト ボックス 133"/>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143002</xdr:rowOff>
    </xdr:from>
    <xdr:to>
      <xdr:col>4</xdr:col>
      <xdr:colOff>482600</xdr:colOff>
      <xdr:row>65</xdr:row>
      <xdr:rowOff>147828</xdr:rowOff>
    </xdr:to>
    <xdr:cxnSp macro="">
      <xdr:nvCxnSpPr>
        <xdr:cNvPr id="135" name="直線コネクタ 134"/>
        <xdr:cNvCxnSpPr/>
      </xdr:nvCxnSpPr>
      <xdr:spPr>
        <a:xfrm flipV="1">
          <a:off x="2336800" y="1128725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7" name="テキスト ボックス 136"/>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3048</xdr:rowOff>
    </xdr:from>
    <xdr:to>
      <xdr:col>3</xdr:col>
      <xdr:colOff>279400</xdr:colOff>
      <xdr:row>65</xdr:row>
      <xdr:rowOff>147828</xdr:rowOff>
    </xdr:to>
    <xdr:cxnSp macro="">
      <xdr:nvCxnSpPr>
        <xdr:cNvPr id="138" name="直線コネクタ 137"/>
        <xdr:cNvCxnSpPr/>
      </xdr:nvCxnSpPr>
      <xdr:spPr>
        <a:xfrm>
          <a:off x="1447800" y="1114729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146321</xdr:rowOff>
    </xdr:from>
    <xdr:ext cx="762000" cy="259045"/>
    <xdr:sp macro="" textlink="">
      <xdr:nvSpPr>
        <xdr:cNvPr id="142" name="テキスト ボックス 141"/>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43942</xdr:rowOff>
    </xdr:from>
    <xdr:to>
      <xdr:col>7</xdr:col>
      <xdr:colOff>203200</xdr:colOff>
      <xdr:row>65</xdr:row>
      <xdr:rowOff>145542</xdr:rowOff>
    </xdr:to>
    <xdr:sp macro="" textlink="">
      <xdr:nvSpPr>
        <xdr:cNvPr id="148" name="円/楕円 147"/>
        <xdr:cNvSpPr/>
      </xdr:nvSpPr>
      <xdr:spPr>
        <a:xfrm>
          <a:off x="49022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16019</xdr:rowOff>
    </xdr:from>
    <xdr:ext cx="762000" cy="259045"/>
    <xdr:sp macro="" textlink="">
      <xdr:nvSpPr>
        <xdr:cNvPr id="149" name="財政構造の弾力性該当値テキスト"/>
        <xdr:cNvSpPr txBox="1"/>
      </xdr:nvSpPr>
      <xdr:spPr>
        <a:xfrm>
          <a:off x="5041900" y="1116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55880</xdr:rowOff>
    </xdr:from>
    <xdr:to>
      <xdr:col>6</xdr:col>
      <xdr:colOff>50800</xdr:colOff>
      <xdr:row>66</xdr:row>
      <xdr:rowOff>157480</xdr:rowOff>
    </xdr:to>
    <xdr:sp macro="" textlink="">
      <xdr:nvSpPr>
        <xdr:cNvPr id="150" name="円/楕円 149"/>
        <xdr:cNvSpPr/>
      </xdr:nvSpPr>
      <xdr:spPr>
        <a:xfrm>
          <a:off x="4064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142257</xdr:rowOff>
    </xdr:from>
    <xdr:ext cx="736600" cy="259045"/>
    <xdr:sp macro="" textlink="">
      <xdr:nvSpPr>
        <xdr:cNvPr id="151" name="テキスト ボックス 150"/>
        <xdr:cNvSpPr txBox="1"/>
      </xdr:nvSpPr>
      <xdr:spPr>
        <a:xfrm>
          <a:off x="3733800" y="1145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92202</xdr:rowOff>
    </xdr:from>
    <xdr:to>
      <xdr:col>4</xdr:col>
      <xdr:colOff>533400</xdr:colOff>
      <xdr:row>66</xdr:row>
      <xdr:rowOff>22352</xdr:rowOff>
    </xdr:to>
    <xdr:sp macro="" textlink="">
      <xdr:nvSpPr>
        <xdr:cNvPr id="152" name="円/楕円 151"/>
        <xdr:cNvSpPr/>
      </xdr:nvSpPr>
      <xdr:spPr>
        <a:xfrm>
          <a:off x="3175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7129</xdr:rowOff>
    </xdr:from>
    <xdr:ext cx="762000" cy="259045"/>
    <xdr:sp macro="" textlink="">
      <xdr:nvSpPr>
        <xdr:cNvPr id="153" name="テキスト ボックス 152"/>
        <xdr:cNvSpPr txBox="1"/>
      </xdr:nvSpPr>
      <xdr:spPr>
        <a:xfrm>
          <a:off x="2844800" y="1132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97028</xdr:rowOff>
    </xdr:from>
    <xdr:to>
      <xdr:col>3</xdr:col>
      <xdr:colOff>330200</xdr:colOff>
      <xdr:row>66</xdr:row>
      <xdr:rowOff>27178</xdr:rowOff>
    </xdr:to>
    <xdr:sp macro="" textlink="">
      <xdr:nvSpPr>
        <xdr:cNvPr id="154" name="円/楕円 153"/>
        <xdr:cNvSpPr/>
      </xdr:nvSpPr>
      <xdr:spPr>
        <a:xfrm>
          <a:off x="22860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11955</xdr:rowOff>
    </xdr:from>
    <xdr:ext cx="762000" cy="259045"/>
    <xdr:sp macro="" textlink="">
      <xdr:nvSpPr>
        <xdr:cNvPr id="155" name="テキスト ボックス 154"/>
        <xdr:cNvSpPr txBox="1"/>
      </xdr:nvSpPr>
      <xdr:spPr>
        <a:xfrm>
          <a:off x="1955800" y="1132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123698</xdr:rowOff>
    </xdr:from>
    <xdr:to>
      <xdr:col>2</xdr:col>
      <xdr:colOff>127000</xdr:colOff>
      <xdr:row>65</xdr:row>
      <xdr:rowOff>53848</xdr:rowOff>
    </xdr:to>
    <xdr:sp macro="" textlink="">
      <xdr:nvSpPr>
        <xdr:cNvPr id="156" name="円/楕円 155"/>
        <xdr:cNvSpPr/>
      </xdr:nvSpPr>
      <xdr:spPr>
        <a:xfrm>
          <a:off x="1397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38625</xdr:rowOff>
    </xdr:from>
    <xdr:ext cx="762000" cy="259045"/>
    <xdr:sp macro="" textlink="">
      <xdr:nvSpPr>
        <xdr:cNvPr id="157" name="テキスト ボックス 156"/>
        <xdr:cNvSpPr txBox="1"/>
      </xdr:nvSpPr>
      <xdr:spPr>
        <a:xfrm>
          <a:off x="1066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[117,196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124,889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衛生処理場での焼却廃止に</a:t>
          </a:r>
          <a:r>
            <a:rPr kumimoji="1" lang="ja-JP" altLang="en-US" sz="1400">
              <a:solidFill>
                <a:schemeClr val="dk1"/>
              </a:solidFill>
              <a:effectLst/>
              <a:latin typeface="+mn-lt"/>
              <a:ea typeface="+mn-ea"/>
              <a:cs typeface="+mn-cs"/>
            </a:rPr>
            <a:t>ともない</a:t>
          </a:r>
          <a:r>
            <a:rPr kumimoji="1" lang="ja-JP" altLang="ja-JP" sz="1400">
              <a:solidFill>
                <a:schemeClr val="dk1"/>
              </a:solidFill>
              <a:effectLst/>
              <a:latin typeface="+mn-lt"/>
              <a:ea typeface="+mn-ea"/>
              <a:cs typeface="+mn-cs"/>
            </a:rPr>
            <a:t>可燃ごみ処理業務の民間委託</a:t>
          </a:r>
          <a:r>
            <a:rPr kumimoji="1" lang="ja-JP" altLang="en-US" sz="1400">
              <a:solidFill>
                <a:schemeClr val="dk1"/>
              </a:solidFill>
              <a:effectLst/>
              <a:latin typeface="+mn-lt"/>
              <a:ea typeface="+mn-ea"/>
              <a:cs typeface="+mn-cs"/>
            </a:rPr>
            <a:t>を開始した平成２４年度以降、物件費が高い状況となり、例年類似団体平均を上回っている。</a:t>
          </a:r>
          <a:r>
            <a:rPr kumimoji="1" lang="ja-JP" altLang="ja-JP" sz="1400">
              <a:solidFill>
                <a:schemeClr val="dk1"/>
              </a:solidFill>
              <a:effectLst/>
              <a:latin typeface="+mn-lt"/>
              <a:ea typeface="+mn-ea"/>
              <a:cs typeface="+mn-cs"/>
            </a:rPr>
            <a:t>人件費については、人事院勧告による給料月額の増額改定等による増加が影響している。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今後は、長期継続契約の活用による物件費の抑制や、事務の統廃合の推進などにより定員適正化を図っていく。</a:t>
          </a:r>
          <a:endParaRPr kumimoji="1" lang="en-US" altLang="ja-JP" sz="1400">
            <a:solidFill>
              <a:schemeClr val="dk1"/>
            </a:solidFill>
            <a:effectLst/>
            <a:latin typeface="+mn-lt"/>
            <a:ea typeface="+mn-ea"/>
            <a:cs typeface="+mn-cs"/>
          </a:endParaRPr>
        </a:p>
        <a:p>
          <a:endParaRPr kumimoji="0" lang="en-US" altLang="ja-JP" sz="1400">
            <a:solidFill>
              <a:schemeClr val="dk1"/>
            </a:solidFill>
            <a:effectLst/>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136832</xdr:rowOff>
    </xdr:from>
    <xdr:to>
      <xdr:col>7</xdr:col>
      <xdr:colOff>152400</xdr:colOff>
      <xdr:row>83</xdr:row>
      <xdr:rowOff>170073</xdr:rowOff>
    </xdr:to>
    <xdr:cxnSp macro="">
      <xdr:nvCxnSpPr>
        <xdr:cNvPr id="194" name="直線コネクタ 193"/>
        <xdr:cNvCxnSpPr/>
      </xdr:nvCxnSpPr>
      <xdr:spPr>
        <a:xfrm>
          <a:off x="4114800" y="14367182"/>
          <a:ext cx="838200" cy="3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36695</xdr:rowOff>
    </xdr:from>
    <xdr:ext cx="762000" cy="259045"/>
    <xdr:sp macro="" textlink="">
      <xdr:nvSpPr>
        <xdr:cNvPr id="195" name="人件費・物件費等の状況平均値テキスト"/>
        <xdr:cNvSpPr txBox="1"/>
      </xdr:nvSpPr>
      <xdr:spPr>
        <a:xfrm>
          <a:off x="5041900" y="14095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131212</xdr:rowOff>
    </xdr:from>
    <xdr:to>
      <xdr:col>6</xdr:col>
      <xdr:colOff>0</xdr:colOff>
      <xdr:row>83</xdr:row>
      <xdr:rowOff>136832</xdr:rowOff>
    </xdr:to>
    <xdr:cxnSp macro="">
      <xdr:nvCxnSpPr>
        <xdr:cNvPr id="197" name="直線コネクタ 196"/>
        <xdr:cNvCxnSpPr/>
      </xdr:nvCxnSpPr>
      <xdr:spPr>
        <a:xfrm>
          <a:off x="3225800" y="14361562"/>
          <a:ext cx="889000" cy="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11754</xdr:rowOff>
    </xdr:from>
    <xdr:ext cx="736600" cy="259045"/>
    <xdr:sp macro="" textlink="">
      <xdr:nvSpPr>
        <xdr:cNvPr id="199" name="テキスト ボックス 198"/>
        <xdr:cNvSpPr txBox="1"/>
      </xdr:nvSpPr>
      <xdr:spPr>
        <a:xfrm>
          <a:off x="3733800" y="1407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131212</xdr:rowOff>
    </xdr:from>
    <xdr:to>
      <xdr:col>4</xdr:col>
      <xdr:colOff>482600</xdr:colOff>
      <xdr:row>83</xdr:row>
      <xdr:rowOff>145047</xdr:rowOff>
    </xdr:to>
    <xdr:cxnSp macro="">
      <xdr:nvCxnSpPr>
        <xdr:cNvPr id="200" name="直線コネクタ 199"/>
        <xdr:cNvCxnSpPr/>
      </xdr:nvCxnSpPr>
      <xdr:spPr>
        <a:xfrm flipV="1">
          <a:off x="2336800" y="14361562"/>
          <a:ext cx="889000" cy="1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132049</xdr:rowOff>
    </xdr:from>
    <xdr:ext cx="762000" cy="259045"/>
    <xdr:sp macro="" textlink="">
      <xdr:nvSpPr>
        <xdr:cNvPr id="202" name="テキスト ボックス 201"/>
        <xdr:cNvSpPr txBox="1"/>
      </xdr:nvSpPr>
      <xdr:spPr>
        <a:xfrm>
          <a:off x="2844800" y="1401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70543</xdr:rowOff>
    </xdr:from>
    <xdr:to>
      <xdr:col>3</xdr:col>
      <xdr:colOff>279400</xdr:colOff>
      <xdr:row>83</xdr:row>
      <xdr:rowOff>145047</xdr:rowOff>
    </xdr:to>
    <xdr:cxnSp macro="">
      <xdr:nvCxnSpPr>
        <xdr:cNvPr id="203" name="直線コネクタ 202"/>
        <xdr:cNvCxnSpPr/>
      </xdr:nvCxnSpPr>
      <xdr:spPr>
        <a:xfrm>
          <a:off x="1447800" y="14300893"/>
          <a:ext cx="889000" cy="7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136898</xdr:rowOff>
    </xdr:from>
    <xdr:ext cx="762000" cy="259045"/>
    <xdr:sp macro="" textlink="">
      <xdr:nvSpPr>
        <xdr:cNvPr id="205" name="テキスト ボックス 204"/>
        <xdr:cNvSpPr txBox="1"/>
      </xdr:nvSpPr>
      <xdr:spPr>
        <a:xfrm>
          <a:off x="1955800" y="140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149968</xdr:rowOff>
    </xdr:from>
    <xdr:ext cx="762000" cy="259045"/>
    <xdr:sp macro="" textlink="">
      <xdr:nvSpPr>
        <xdr:cNvPr id="207" name="テキスト ボックス 206"/>
        <xdr:cNvSpPr txBox="1"/>
      </xdr:nvSpPr>
      <xdr:spPr>
        <a:xfrm>
          <a:off x="1066800" y="1438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119273</xdr:rowOff>
    </xdr:from>
    <xdr:to>
      <xdr:col>7</xdr:col>
      <xdr:colOff>203200</xdr:colOff>
      <xdr:row>84</xdr:row>
      <xdr:rowOff>49423</xdr:rowOff>
    </xdr:to>
    <xdr:sp macro="" textlink="">
      <xdr:nvSpPr>
        <xdr:cNvPr id="213" name="円/楕円 212"/>
        <xdr:cNvSpPr/>
      </xdr:nvSpPr>
      <xdr:spPr>
        <a:xfrm>
          <a:off x="4902200" y="1434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91350</xdr:rowOff>
    </xdr:from>
    <xdr:ext cx="762000" cy="259045"/>
    <xdr:sp macro="" textlink="">
      <xdr:nvSpPr>
        <xdr:cNvPr id="214" name="人件費・物件費等の状況該当値テキスト"/>
        <xdr:cNvSpPr txBox="1"/>
      </xdr:nvSpPr>
      <xdr:spPr>
        <a:xfrm>
          <a:off x="5041900" y="1432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117,196</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86032</xdr:rowOff>
    </xdr:from>
    <xdr:to>
      <xdr:col>6</xdr:col>
      <xdr:colOff>50800</xdr:colOff>
      <xdr:row>84</xdr:row>
      <xdr:rowOff>16182</xdr:rowOff>
    </xdr:to>
    <xdr:sp macro="" textlink="">
      <xdr:nvSpPr>
        <xdr:cNvPr id="215" name="円/楕円 214"/>
        <xdr:cNvSpPr/>
      </xdr:nvSpPr>
      <xdr:spPr>
        <a:xfrm>
          <a:off x="4064000" y="1431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959</xdr:rowOff>
    </xdr:from>
    <xdr:ext cx="736600" cy="259045"/>
    <xdr:sp macro="" textlink="">
      <xdr:nvSpPr>
        <xdr:cNvPr id="216" name="テキスト ボックス 215"/>
        <xdr:cNvSpPr txBox="1"/>
      </xdr:nvSpPr>
      <xdr:spPr>
        <a:xfrm>
          <a:off x="3733800" y="14402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114,303</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80412</xdr:rowOff>
    </xdr:from>
    <xdr:to>
      <xdr:col>4</xdr:col>
      <xdr:colOff>533400</xdr:colOff>
      <xdr:row>84</xdr:row>
      <xdr:rowOff>10562</xdr:rowOff>
    </xdr:to>
    <xdr:sp macro="" textlink="">
      <xdr:nvSpPr>
        <xdr:cNvPr id="217" name="円/楕円 216"/>
        <xdr:cNvSpPr/>
      </xdr:nvSpPr>
      <xdr:spPr>
        <a:xfrm>
          <a:off x="3175000" y="1431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166789</xdr:rowOff>
    </xdr:from>
    <xdr:ext cx="762000" cy="259045"/>
    <xdr:sp macro="" textlink="">
      <xdr:nvSpPr>
        <xdr:cNvPr id="218" name="テキスト ボックス 217"/>
        <xdr:cNvSpPr txBox="1"/>
      </xdr:nvSpPr>
      <xdr:spPr>
        <a:xfrm>
          <a:off x="2844800" y="14397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113,814</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94247</xdr:rowOff>
    </xdr:from>
    <xdr:to>
      <xdr:col>3</xdr:col>
      <xdr:colOff>330200</xdr:colOff>
      <xdr:row>84</xdr:row>
      <xdr:rowOff>24397</xdr:rowOff>
    </xdr:to>
    <xdr:sp macro="" textlink="">
      <xdr:nvSpPr>
        <xdr:cNvPr id="219" name="円/楕円 218"/>
        <xdr:cNvSpPr/>
      </xdr:nvSpPr>
      <xdr:spPr>
        <a:xfrm>
          <a:off x="2286000" y="1432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9174</xdr:rowOff>
    </xdr:from>
    <xdr:ext cx="762000" cy="259045"/>
    <xdr:sp macro="" textlink="">
      <xdr:nvSpPr>
        <xdr:cNvPr id="220" name="テキスト ボックス 219"/>
        <xdr:cNvSpPr txBox="1"/>
      </xdr:nvSpPr>
      <xdr:spPr>
        <a:xfrm>
          <a:off x="1955800" y="1441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115,018</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19743</xdr:rowOff>
    </xdr:from>
    <xdr:to>
      <xdr:col>2</xdr:col>
      <xdr:colOff>127000</xdr:colOff>
      <xdr:row>83</xdr:row>
      <xdr:rowOff>121343</xdr:rowOff>
    </xdr:to>
    <xdr:sp macro="" textlink="">
      <xdr:nvSpPr>
        <xdr:cNvPr id="221" name="円/楕円 220"/>
        <xdr:cNvSpPr/>
      </xdr:nvSpPr>
      <xdr:spPr>
        <a:xfrm>
          <a:off x="1397000" y="1425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131520</xdr:rowOff>
    </xdr:from>
    <xdr:ext cx="762000" cy="259045"/>
    <xdr:sp macro="" textlink="">
      <xdr:nvSpPr>
        <xdr:cNvPr id="222" name="テキスト ボックス 221"/>
        <xdr:cNvSpPr txBox="1"/>
      </xdr:nvSpPr>
      <xdr:spPr>
        <a:xfrm>
          <a:off x="1066800" y="14018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108,534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ラスパイレス指数については、給料表の引上率、職員構成の変動に伴う経験年数階層区分の変動により、</a:t>
          </a:r>
          <a:r>
            <a:rPr kumimoji="1" lang="ja-JP" altLang="en-US" sz="1400">
              <a:solidFill>
                <a:schemeClr val="dk1"/>
              </a:solidFill>
              <a:effectLst/>
              <a:latin typeface="+mn-lt"/>
              <a:ea typeface="+mn-ea"/>
              <a:cs typeface="+mn-cs"/>
            </a:rPr>
            <a:t>前年度と比較して１．１</a:t>
          </a:r>
          <a:r>
            <a:rPr kumimoji="1" lang="ja-JP" altLang="ja-JP" sz="1400">
              <a:solidFill>
                <a:schemeClr val="dk1"/>
              </a:solidFill>
              <a:effectLst/>
              <a:latin typeface="+mn-lt"/>
              <a:ea typeface="+mn-ea"/>
              <a:cs typeface="+mn-cs"/>
            </a:rPr>
            <a:t>ポイント増加となった。</a:t>
          </a:r>
          <a:endParaRPr lang="ja-JP" altLang="ja-JP" sz="1400">
            <a:effectLst/>
          </a:endParaRPr>
        </a:p>
        <a:p>
          <a:r>
            <a:rPr kumimoji="1" lang="ja-JP" altLang="ja-JP" sz="1400">
              <a:solidFill>
                <a:schemeClr val="dk1"/>
              </a:solidFill>
              <a:effectLst/>
              <a:latin typeface="+mn-lt"/>
              <a:ea typeface="+mn-ea"/>
              <a:cs typeface="+mn-cs"/>
            </a:rPr>
            <a:t>　給与については、今後も国準拠を基本に適正化に努める。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76623</xdr:rowOff>
    </xdr:from>
    <xdr:to>
      <xdr:col>24</xdr:col>
      <xdr:colOff>558800</xdr:colOff>
      <xdr:row>86</xdr:row>
      <xdr:rowOff>133773</xdr:rowOff>
    </xdr:to>
    <xdr:cxnSp macro="">
      <xdr:nvCxnSpPr>
        <xdr:cNvPr id="251" name="直線コネクタ 250"/>
        <xdr:cNvCxnSpPr/>
      </xdr:nvCxnSpPr>
      <xdr:spPr>
        <a:xfrm flipV="1">
          <a:off x="17018000" y="1379262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105850</xdr:rowOff>
    </xdr:from>
    <xdr:ext cx="762000" cy="259045"/>
    <xdr:sp macro="" textlink="">
      <xdr:nvSpPr>
        <xdr:cNvPr id="252" name="給与水準   （国との比較）最小値テキスト"/>
        <xdr:cNvSpPr txBox="1"/>
      </xdr:nvSpPr>
      <xdr:spPr>
        <a:xfrm>
          <a:off x="17106900" y="1485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86</xdr:row>
      <xdr:rowOff>133773</xdr:rowOff>
    </xdr:from>
    <xdr:to>
      <xdr:col>24</xdr:col>
      <xdr:colOff>647700</xdr:colOff>
      <xdr:row>86</xdr:row>
      <xdr:rowOff>133773</xdr:rowOff>
    </xdr:to>
    <xdr:cxnSp macro="">
      <xdr:nvCxnSpPr>
        <xdr:cNvPr id="253" name="直線コネクタ 252"/>
        <xdr:cNvCxnSpPr/>
      </xdr:nvCxnSpPr>
      <xdr:spPr>
        <a:xfrm>
          <a:off x="16929100" y="1487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163000</xdr:rowOff>
    </xdr:from>
    <xdr:ext cx="762000" cy="259045"/>
    <xdr:sp macro="" textlink="">
      <xdr:nvSpPr>
        <xdr:cNvPr id="254" name="給与水準   （国との比較）最大値テキスト"/>
        <xdr:cNvSpPr txBox="1"/>
      </xdr:nvSpPr>
      <xdr:spPr>
        <a:xfrm>
          <a:off x="17106900" y="1353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76623</xdr:rowOff>
    </xdr:from>
    <xdr:to>
      <xdr:col>24</xdr:col>
      <xdr:colOff>647700</xdr:colOff>
      <xdr:row>80</xdr:row>
      <xdr:rowOff>76623</xdr:rowOff>
    </xdr:to>
    <xdr:cxnSp macro="">
      <xdr:nvCxnSpPr>
        <xdr:cNvPr id="255" name="直線コネクタ 254"/>
        <xdr:cNvCxnSpPr/>
      </xdr:nvCxnSpPr>
      <xdr:spPr>
        <a:xfrm>
          <a:off x="16929100" y="1379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10161</xdr:rowOff>
    </xdr:from>
    <xdr:to>
      <xdr:col>24</xdr:col>
      <xdr:colOff>558800</xdr:colOff>
      <xdr:row>84</xdr:row>
      <xdr:rowOff>98637</xdr:rowOff>
    </xdr:to>
    <xdr:cxnSp macro="">
      <xdr:nvCxnSpPr>
        <xdr:cNvPr id="256" name="直線コネクタ 255"/>
        <xdr:cNvCxnSpPr/>
      </xdr:nvCxnSpPr>
      <xdr:spPr>
        <a:xfrm>
          <a:off x="16179800" y="14411961"/>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115164</xdr:rowOff>
    </xdr:from>
    <xdr:ext cx="762000" cy="259045"/>
    <xdr:sp macro="" textlink="">
      <xdr:nvSpPr>
        <xdr:cNvPr id="257" name="給与水準   （国との比較）平均値テキスト"/>
        <xdr:cNvSpPr txBox="1"/>
      </xdr:nvSpPr>
      <xdr:spPr>
        <a:xfrm>
          <a:off x="17106900" y="1417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98637</xdr:rowOff>
    </xdr:from>
    <xdr:to>
      <xdr:col>24</xdr:col>
      <xdr:colOff>609600</xdr:colOff>
      <xdr:row>84</xdr:row>
      <xdr:rowOff>28787</xdr:rowOff>
    </xdr:to>
    <xdr:sp macro="" textlink="">
      <xdr:nvSpPr>
        <xdr:cNvPr id="258" name="フローチャート : 判断 257"/>
        <xdr:cNvSpPr/>
      </xdr:nvSpPr>
      <xdr:spPr>
        <a:xfrm>
          <a:off x="16967200" y="143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10161</xdr:rowOff>
    </xdr:from>
    <xdr:to>
      <xdr:col>23</xdr:col>
      <xdr:colOff>406400</xdr:colOff>
      <xdr:row>84</xdr:row>
      <xdr:rowOff>50377</xdr:rowOff>
    </xdr:to>
    <xdr:cxnSp macro="">
      <xdr:nvCxnSpPr>
        <xdr:cNvPr id="259" name="直線コネクタ 258"/>
        <xdr:cNvCxnSpPr/>
      </xdr:nvCxnSpPr>
      <xdr:spPr>
        <a:xfrm flipV="1">
          <a:off x="15290800" y="14411961"/>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66463</xdr:rowOff>
    </xdr:from>
    <xdr:to>
      <xdr:col>23</xdr:col>
      <xdr:colOff>457200</xdr:colOff>
      <xdr:row>83</xdr:row>
      <xdr:rowOff>168063</xdr:rowOff>
    </xdr:to>
    <xdr:sp macro="" textlink="">
      <xdr:nvSpPr>
        <xdr:cNvPr id="260" name="フローチャート : 判断 259"/>
        <xdr:cNvSpPr/>
      </xdr:nvSpPr>
      <xdr:spPr>
        <a:xfrm>
          <a:off x="16129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6790</xdr:rowOff>
    </xdr:from>
    <xdr:ext cx="736600" cy="259045"/>
    <xdr:sp macro="" textlink="">
      <xdr:nvSpPr>
        <xdr:cNvPr id="261" name="テキスト ボックス 260"/>
        <xdr:cNvSpPr txBox="1"/>
      </xdr:nvSpPr>
      <xdr:spPr>
        <a:xfrm>
          <a:off x="15798800" y="1406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50377</xdr:rowOff>
    </xdr:from>
    <xdr:to>
      <xdr:col>22</xdr:col>
      <xdr:colOff>203200</xdr:colOff>
      <xdr:row>87</xdr:row>
      <xdr:rowOff>18627</xdr:rowOff>
    </xdr:to>
    <xdr:cxnSp macro="">
      <xdr:nvCxnSpPr>
        <xdr:cNvPr id="262" name="直線コネクタ 261"/>
        <xdr:cNvCxnSpPr/>
      </xdr:nvCxnSpPr>
      <xdr:spPr>
        <a:xfrm flipV="1">
          <a:off x="14401800" y="14452177"/>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58420</xdr:rowOff>
    </xdr:from>
    <xdr:to>
      <xdr:col>22</xdr:col>
      <xdr:colOff>254000</xdr:colOff>
      <xdr:row>83</xdr:row>
      <xdr:rowOff>160020</xdr:rowOff>
    </xdr:to>
    <xdr:sp macro="" textlink="">
      <xdr:nvSpPr>
        <xdr:cNvPr id="263" name="フローチャート : 判断 262"/>
        <xdr:cNvSpPr/>
      </xdr:nvSpPr>
      <xdr:spPr>
        <a:xfrm>
          <a:off x="15240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170197</xdr:rowOff>
    </xdr:from>
    <xdr:ext cx="762000" cy="259045"/>
    <xdr:sp macro="" textlink="">
      <xdr:nvSpPr>
        <xdr:cNvPr id="264" name="テキスト ボックス 263"/>
        <xdr:cNvSpPr txBox="1"/>
      </xdr:nvSpPr>
      <xdr:spPr>
        <a:xfrm>
          <a:off x="14909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18627</xdr:rowOff>
    </xdr:from>
    <xdr:to>
      <xdr:col>21</xdr:col>
      <xdr:colOff>0</xdr:colOff>
      <xdr:row>88</xdr:row>
      <xdr:rowOff>32173</xdr:rowOff>
    </xdr:to>
    <xdr:cxnSp macro="">
      <xdr:nvCxnSpPr>
        <xdr:cNvPr id="265" name="直線コネクタ 264"/>
        <xdr:cNvCxnSpPr/>
      </xdr:nvCxnSpPr>
      <xdr:spPr>
        <a:xfrm flipV="1">
          <a:off x="13512800" y="14934777"/>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0</xdr:rowOff>
    </xdr:from>
    <xdr:to>
      <xdr:col>21</xdr:col>
      <xdr:colOff>50800</xdr:colOff>
      <xdr:row>87</xdr:row>
      <xdr:rowOff>101600</xdr:rowOff>
    </xdr:to>
    <xdr:sp macro="" textlink="">
      <xdr:nvSpPr>
        <xdr:cNvPr id="266" name="フローチャート : 判断 265"/>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86377</xdr:rowOff>
    </xdr:from>
    <xdr:ext cx="762000" cy="259045"/>
    <xdr:sp macro="" textlink="">
      <xdr:nvSpPr>
        <xdr:cNvPr id="267" name="テキスト ボックス 266"/>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8043</xdr:rowOff>
    </xdr:from>
    <xdr:to>
      <xdr:col>19</xdr:col>
      <xdr:colOff>533400</xdr:colOff>
      <xdr:row>87</xdr:row>
      <xdr:rowOff>109643</xdr:rowOff>
    </xdr:to>
    <xdr:sp macro="" textlink="">
      <xdr:nvSpPr>
        <xdr:cNvPr id="268" name="フローチャート : 判断 267"/>
        <xdr:cNvSpPr/>
      </xdr:nvSpPr>
      <xdr:spPr>
        <a:xfrm>
          <a:off x="13462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119820</xdr:rowOff>
    </xdr:from>
    <xdr:ext cx="762000" cy="259045"/>
    <xdr:sp macro="" textlink="">
      <xdr:nvSpPr>
        <xdr:cNvPr id="269" name="テキスト ボックス 268"/>
        <xdr:cNvSpPr txBox="1"/>
      </xdr:nvSpPr>
      <xdr:spPr>
        <a:xfrm>
          <a:off x="13131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75" name="円/楕円 274"/>
        <xdr:cNvSpPr/>
      </xdr:nvSpPr>
      <xdr:spPr>
        <a:xfrm>
          <a:off x="169672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19914</xdr:rowOff>
    </xdr:from>
    <xdr:ext cx="762000" cy="259045"/>
    <xdr:sp macro="" textlink="">
      <xdr:nvSpPr>
        <xdr:cNvPr id="276" name="給与水準   （国との比較）該当値テキスト"/>
        <xdr:cNvSpPr txBox="1"/>
      </xdr:nvSpPr>
      <xdr:spPr>
        <a:xfrm>
          <a:off x="17106900" y="1442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130811</xdr:rowOff>
    </xdr:from>
    <xdr:to>
      <xdr:col>23</xdr:col>
      <xdr:colOff>457200</xdr:colOff>
      <xdr:row>84</xdr:row>
      <xdr:rowOff>60961</xdr:rowOff>
    </xdr:to>
    <xdr:sp macro="" textlink="">
      <xdr:nvSpPr>
        <xdr:cNvPr id="277" name="円/楕円 276"/>
        <xdr:cNvSpPr/>
      </xdr:nvSpPr>
      <xdr:spPr>
        <a:xfrm>
          <a:off x="161290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45738</xdr:rowOff>
    </xdr:from>
    <xdr:ext cx="736600" cy="259045"/>
    <xdr:sp macro="" textlink="">
      <xdr:nvSpPr>
        <xdr:cNvPr id="278" name="テキスト ボックス 277"/>
        <xdr:cNvSpPr txBox="1"/>
      </xdr:nvSpPr>
      <xdr:spPr>
        <a:xfrm>
          <a:off x="15798800" y="1444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171027</xdr:rowOff>
    </xdr:from>
    <xdr:to>
      <xdr:col>22</xdr:col>
      <xdr:colOff>254000</xdr:colOff>
      <xdr:row>84</xdr:row>
      <xdr:rowOff>101177</xdr:rowOff>
    </xdr:to>
    <xdr:sp macro="" textlink="">
      <xdr:nvSpPr>
        <xdr:cNvPr id="279" name="円/楕円 278"/>
        <xdr:cNvSpPr/>
      </xdr:nvSpPr>
      <xdr:spPr>
        <a:xfrm>
          <a:off x="152400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85954</xdr:rowOff>
    </xdr:from>
    <xdr:ext cx="762000" cy="259045"/>
    <xdr:sp macro="" textlink="">
      <xdr:nvSpPr>
        <xdr:cNvPr id="280" name="テキスト ボックス 279"/>
        <xdr:cNvSpPr txBox="1"/>
      </xdr:nvSpPr>
      <xdr:spPr>
        <a:xfrm>
          <a:off x="14909800" y="1448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139277</xdr:rowOff>
    </xdr:from>
    <xdr:to>
      <xdr:col>21</xdr:col>
      <xdr:colOff>50800</xdr:colOff>
      <xdr:row>87</xdr:row>
      <xdr:rowOff>69427</xdr:rowOff>
    </xdr:to>
    <xdr:sp macro="" textlink="">
      <xdr:nvSpPr>
        <xdr:cNvPr id="281" name="円/楕円 280"/>
        <xdr:cNvSpPr/>
      </xdr:nvSpPr>
      <xdr:spPr>
        <a:xfrm>
          <a:off x="143510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79604</xdr:rowOff>
    </xdr:from>
    <xdr:ext cx="762000" cy="259045"/>
    <xdr:sp macro="" textlink="">
      <xdr:nvSpPr>
        <xdr:cNvPr id="282" name="テキスト ボックス 281"/>
        <xdr:cNvSpPr txBox="1"/>
      </xdr:nvSpPr>
      <xdr:spPr>
        <a:xfrm>
          <a:off x="14020800" y="1465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152823</xdr:rowOff>
    </xdr:from>
    <xdr:to>
      <xdr:col>19</xdr:col>
      <xdr:colOff>533400</xdr:colOff>
      <xdr:row>88</xdr:row>
      <xdr:rowOff>82973</xdr:rowOff>
    </xdr:to>
    <xdr:sp macro="" textlink="">
      <xdr:nvSpPr>
        <xdr:cNvPr id="283" name="円/楕円 282"/>
        <xdr:cNvSpPr/>
      </xdr:nvSpPr>
      <xdr:spPr>
        <a:xfrm>
          <a:off x="13462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67750</xdr:rowOff>
    </xdr:from>
    <xdr:ext cx="762000" cy="259045"/>
    <xdr:sp macro="" textlink="">
      <xdr:nvSpPr>
        <xdr:cNvPr id="284" name="テキスト ボックス 283"/>
        <xdr:cNvSpPr txBox="1"/>
      </xdr:nvSpPr>
      <xdr:spPr>
        <a:xfrm>
          <a:off x="13131800" y="1515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人口千人当たりの職員数については、前年度と比較して</a:t>
          </a:r>
          <a:r>
            <a:rPr kumimoji="1" lang="ja-JP" altLang="en-US" sz="1400">
              <a:solidFill>
                <a:schemeClr val="dk1"/>
              </a:solidFill>
              <a:effectLst/>
              <a:latin typeface="+mn-lt"/>
              <a:ea typeface="+mn-ea"/>
              <a:cs typeface="+mn-cs"/>
            </a:rPr>
            <a:t>０．２４</a:t>
          </a:r>
          <a:r>
            <a:rPr kumimoji="1" lang="ja-JP" altLang="ja-JP" sz="1400">
              <a:solidFill>
                <a:schemeClr val="dk1"/>
              </a:solidFill>
              <a:effectLst/>
              <a:latin typeface="+mn-lt"/>
              <a:ea typeface="+mn-ea"/>
              <a:cs typeface="+mn-cs"/>
            </a:rPr>
            <a:t>ポイント減少となっ</a:t>
          </a:r>
          <a:r>
            <a:rPr kumimoji="1" lang="ja-JP" altLang="en-US" sz="1400">
              <a:solidFill>
                <a:schemeClr val="dk1"/>
              </a:solidFill>
              <a:effectLst/>
              <a:latin typeface="+mn-lt"/>
              <a:ea typeface="+mn-ea"/>
              <a:cs typeface="+mn-cs"/>
            </a:rPr>
            <a:t>た</a:t>
          </a:r>
          <a:r>
            <a:rPr kumimoji="1" lang="ja-JP" altLang="ja-JP" sz="1400">
              <a:solidFill>
                <a:schemeClr val="dk1"/>
              </a:solidFill>
              <a:effectLst/>
              <a:latin typeface="+mn-lt"/>
              <a:ea typeface="+mn-ea"/>
              <a:cs typeface="+mn-cs"/>
            </a:rPr>
            <a:t>。</a:t>
          </a:r>
          <a:endParaRPr lang="ja-JP" altLang="ja-JP" sz="1400">
            <a:effectLst/>
          </a:endParaRPr>
        </a:p>
        <a:p>
          <a:r>
            <a:rPr kumimoji="1" lang="ja-JP" altLang="ja-JP" sz="1400">
              <a:solidFill>
                <a:schemeClr val="dk1"/>
              </a:solidFill>
              <a:effectLst/>
              <a:latin typeface="+mn-lt"/>
              <a:ea typeface="+mn-ea"/>
              <a:cs typeface="+mn-cs"/>
            </a:rPr>
            <a:t>　業務の効率化・職員の資質向上を図ることにより、類似団体を大きく下回る水準となっている</a:t>
          </a:r>
          <a:r>
            <a:rPr kumimoji="1" lang="ja-JP" altLang="en-US" sz="1400">
              <a:solidFill>
                <a:schemeClr val="dk1"/>
              </a:solidFill>
              <a:effectLst/>
              <a:latin typeface="+mn-lt"/>
              <a:ea typeface="+mn-ea"/>
              <a:cs typeface="+mn-cs"/>
            </a:rPr>
            <a:t>。</a:t>
          </a:r>
          <a:endParaRPr kumimoji="1" lang="ja-JP" altLang="en-US" sz="14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6" name="直線コネクタ 315"/>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7"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18" name="直線コネクタ 317"/>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19" name="定員管理の状況最大値テキスト"/>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20" name="直線コネクタ 319"/>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146866</xdr:rowOff>
    </xdr:from>
    <xdr:to>
      <xdr:col>24</xdr:col>
      <xdr:colOff>558800</xdr:colOff>
      <xdr:row>60</xdr:row>
      <xdr:rowOff>16782</xdr:rowOff>
    </xdr:to>
    <xdr:cxnSp macro="">
      <xdr:nvCxnSpPr>
        <xdr:cNvPr id="321" name="直線コネクタ 320"/>
        <xdr:cNvCxnSpPr/>
      </xdr:nvCxnSpPr>
      <xdr:spPr>
        <a:xfrm flipV="1">
          <a:off x="16179800" y="10262416"/>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130192</xdr:rowOff>
    </xdr:from>
    <xdr:ext cx="762000" cy="259045"/>
    <xdr:sp macro="" textlink="">
      <xdr:nvSpPr>
        <xdr:cNvPr id="322" name="定員管理の状況平均値テキスト"/>
        <xdr:cNvSpPr txBox="1"/>
      </xdr:nvSpPr>
      <xdr:spPr>
        <a:xfrm>
          <a:off x="17106900" y="10245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23" name="フローチャート : 判断 322"/>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170997</xdr:rowOff>
    </xdr:from>
    <xdr:to>
      <xdr:col>23</xdr:col>
      <xdr:colOff>406400</xdr:colOff>
      <xdr:row>60</xdr:row>
      <xdr:rowOff>16782</xdr:rowOff>
    </xdr:to>
    <xdr:cxnSp macro="">
      <xdr:nvCxnSpPr>
        <xdr:cNvPr id="324" name="直線コネクタ 323"/>
        <xdr:cNvCxnSpPr/>
      </xdr:nvCxnSpPr>
      <xdr:spPr>
        <a:xfrm>
          <a:off x="15290800" y="10286547"/>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5" name="フローチャート : 判断 324"/>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152326</xdr:rowOff>
    </xdr:from>
    <xdr:ext cx="736600" cy="259045"/>
    <xdr:sp macro="" textlink="">
      <xdr:nvSpPr>
        <xdr:cNvPr id="326" name="テキスト ボックス 325"/>
        <xdr:cNvSpPr txBox="1"/>
      </xdr:nvSpPr>
      <xdr:spPr>
        <a:xfrm>
          <a:off x="15798800" y="10439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170997</xdr:rowOff>
    </xdr:from>
    <xdr:to>
      <xdr:col>22</xdr:col>
      <xdr:colOff>203200</xdr:colOff>
      <xdr:row>60</xdr:row>
      <xdr:rowOff>4717</xdr:rowOff>
    </xdr:to>
    <xdr:cxnSp macro="">
      <xdr:nvCxnSpPr>
        <xdr:cNvPr id="327" name="直線コネクタ 326"/>
        <xdr:cNvCxnSpPr/>
      </xdr:nvCxnSpPr>
      <xdr:spPr>
        <a:xfrm flipV="1">
          <a:off x="14401800" y="10286547"/>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28" name="フローチャート : 判断 327"/>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154050</xdr:rowOff>
    </xdr:from>
    <xdr:ext cx="762000" cy="259045"/>
    <xdr:sp macro="" textlink="">
      <xdr:nvSpPr>
        <xdr:cNvPr id="329" name="テキスト ボックス 328"/>
        <xdr:cNvSpPr txBox="1"/>
      </xdr:nvSpPr>
      <xdr:spPr>
        <a:xfrm>
          <a:off x="14909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4717</xdr:rowOff>
    </xdr:from>
    <xdr:to>
      <xdr:col>21</xdr:col>
      <xdr:colOff>0</xdr:colOff>
      <xdr:row>60</xdr:row>
      <xdr:rowOff>30571</xdr:rowOff>
    </xdr:to>
    <xdr:cxnSp macro="">
      <xdr:nvCxnSpPr>
        <xdr:cNvPr id="330" name="直線コネクタ 329"/>
        <xdr:cNvCxnSpPr/>
      </xdr:nvCxnSpPr>
      <xdr:spPr>
        <a:xfrm flipV="1">
          <a:off x="13512800" y="10291717"/>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1" name="フローチャート : 判断 330"/>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2" name="テキスト ボックス 331"/>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3" name="フローチャート : 判断 332"/>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171286</xdr:rowOff>
    </xdr:from>
    <xdr:ext cx="762000" cy="259045"/>
    <xdr:sp macro="" textlink="">
      <xdr:nvSpPr>
        <xdr:cNvPr id="334" name="テキスト ボックス 333"/>
        <xdr:cNvSpPr txBox="1"/>
      </xdr:nvSpPr>
      <xdr:spPr>
        <a:xfrm>
          <a:off x="13131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96066</xdr:rowOff>
    </xdr:from>
    <xdr:to>
      <xdr:col>24</xdr:col>
      <xdr:colOff>609600</xdr:colOff>
      <xdr:row>60</xdr:row>
      <xdr:rowOff>26216</xdr:rowOff>
    </xdr:to>
    <xdr:sp macro="" textlink="">
      <xdr:nvSpPr>
        <xdr:cNvPr id="340" name="円/楕円 339"/>
        <xdr:cNvSpPr/>
      </xdr:nvSpPr>
      <xdr:spPr>
        <a:xfrm>
          <a:off x="16967200" y="1021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112593</xdr:rowOff>
    </xdr:from>
    <xdr:ext cx="762000" cy="259045"/>
    <xdr:sp macro="" textlink="">
      <xdr:nvSpPr>
        <xdr:cNvPr id="341" name="定員管理の状況該当値テキスト"/>
        <xdr:cNvSpPr txBox="1"/>
      </xdr:nvSpPr>
      <xdr:spPr>
        <a:xfrm>
          <a:off x="17106900" y="1005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137432</xdr:rowOff>
    </xdr:from>
    <xdr:to>
      <xdr:col>23</xdr:col>
      <xdr:colOff>457200</xdr:colOff>
      <xdr:row>60</xdr:row>
      <xdr:rowOff>67582</xdr:rowOff>
    </xdr:to>
    <xdr:sp macro="" textlink="">
      <xdr:nvSpPr>
        <xdr:cNvPr id="342" name="円/楕円 341"/>
        <xdr:cNvSpPr/>
      </xdr:nvSpPr>
      <xdr:spPr>
        <a:xfrm>
          <a:off x="16129000" y="1025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77759</xdr:rowOff>
    </xdr:from>
    <xdr:ext cx="736600" cy="259045"/>
    <xdr:sp macro="" textlink="">
      <xdr:nvSpPr>
        <xdr:cNvPr id="343" name="テキスト ボックス 342"/>
        <xdr:cNvSpPr txBox="1"/>
      </xdr:nvSpPr>
      <xdr:spPr>
        <a:xfrm>
          <a:off x="15798800" y="10021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120197</xdr:rowOff>
    </xdr:from>
    <xdr:to>
      <xdr:col>22</xdr:col>
      <xdr:colOff>254000</xdr:colOff>
      <xdr:row>60</xdr:row>
      <xdr:rowOff>50347</xdr:rowOff>
    </xdr:to>
    <xdr:sp macro="" textlink="">
      <xdr:nvSpPr>
        <xdr:cNvPr id="344" name="円/楕円 343"/>
        <xdr:cNvSpPr/>
      </xdr:nvSpPr>
      <xdr:spPr>
        <a:xfrm>
          <a:off x="15240000" y="1023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60524</xdr:rowOff>
    </xdr:from>
    <xdr:ext cx="762000" cy="259045"/>
    <xdr:sp macro="" textlink="">
      <xdr:nvSpPr>
        <xdr:cNvPr id="345" name="テキスト ボックス 344"/>
        <xdr:cNvSpPr txBox="1"/>
      </xdr:nvSpPr>
      <xdr:spPr>
        <a:xfrm>
          <a:off x="14909800" y="10004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125367</xdr:rowOff>
    </xdr:from>
    <xdr:to>
      <xdr:col>21</xdr:col>
      <xdr:colOff>50800</xdr:colOff>
      <xdr:row>60</xdr:row>
      <xdr:rowOff>55517</xdr:rowOff>
    </xdr:to>
    <xdr:sp macro="" textlink="">
      <xdr:nvSpPr>
        <xdr:cNvPr id="346" name="円/楕円 345"/>
        <xdr:cNvSpPr/>
      </xdr:nvSpPr>
      <xdr:spPr>
        <a:xfrm>
          <a:off x="14351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65694</xdr:rowOff>
    </xdr:from>
    <xdr:ext cx="762000" cy="259045"/>
    <xdr:sp macro="" textlink="">
      <xdr:nvSpPr>
        <xdr:cNvPr id="347" name="テキスト ボックス 346"/>
        <xdr:cNvSpPr txBox="1"/>
      </xdr:nvSpPr>
      <xdr:spPr>
        <a:xfrm>
          <a:off x="14020800" y="1000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151221</xdr:rowOff>
    </xdr:from>
    <xdr:to>
      <xdr:col>19</xdr:col>
      <xdr:colOff>533400</xdr:colOff>
      <xdr:row>60</xdr:row>
      <xdr:rowOff>81371</xdr:rowOff>
    </xdr:to>
    <xdr:sp macro="" textlink="">
      <xdr:nvSpPr>
        <xdr:cNvPr id="348" name="円/楕円 347"/>
        <xdr:cNvSpPr/>
      </xdr:nvSpPr>
      <xdr:spPr>
        <a:xfrm>
          <a:off x="13462000" y="1026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91548</xdr:rowOff>
    </xdr:from>
    <xdr:ext cx="762000" cy="259045"/>
    <xdr:sp macro="" textlink="">
      <xdr:nvSpPr>
        <xdr:cNvPr id="349" name="テキスト ボックス 348"/>
        <xdr:cNvSpPr txBox="1"/>
      </xdr:nvSpPr>
      <xdr:spPr>
        <a:xfrm>
          <a:off x="13131800" y="1003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教育施設の耐震補強事業や可燃ごみ積み替え施設整備事業の償還</a:t>
          </a:r>
          <a:r>
            <a:rPr lang="ja-JP" altLang="en-US" sz="1400" b="0" i="0" baseline="0">
              <a:solidFill>
                <a:schemeClr val="dk1"/>
              </a:solidFill>
              <a:effectLst/>
              <a:latin typeface="+mn-lt"/>
              <a:ea typeface="+mn-ea"/>
              <a:cs typeface="+mn-cs"/>
            </a:rPr>
            <a:t>が順次開始しているほか</a:t>
          </a:r>
          <a:r>
            <a:rPr lang="ja-JP" altLang="ja-JP" sz="1400" b="0" i="0" baseline="0">
              <a:solidFill>
                <a:schemeClr val="dk1"/>
              </a:solidFill>
              <a:effectLst/>
              <a:latin typeface="+mn-lt"/>
              <a:ea typeface="+mn-ea"/>
              <a:cs typeface="+mn-cs"/>
            </a:rPr>
            <a:t>、公共下水道の事業進捗により準元利償還金の</a:t>
          </a:r>
          <a:r>
            <a:rPr lang="ja-JP" altLang="en-US" sz="1400" b="0" i="0" baseline="0">
              <a:solidFill>
                <a:schemeClr val="dk1"/>
              </a:solidFill>
              <a:effectLst/>
              <a:latin typeface="+mn-lt"/>
              <a:ea typeface="+mn-ea"/>
              <a:cs typeface="+mn-cs"/>
            </a:rPr>
            <a:t>増加が見込まれ</a:t>
          </a:r>
          <a:r>
            <a:rPr lang="ja-JP" altLang="ja-JP" sz="1400" b="0" i="0" baseline="0">
              <a:solidFill>
                <a:schemeClr val="dk1"/>
              </a:solidFill>
              <a:effectLst/>
              <a:latin typeface="+mn-lt"/>
              <a:ea typeface="+mn-ea"/>
              <a:cs typeface="+mn-cs"/>
            </a:rPr>
            <a:t>ることから、</a:t>
          </a:r>
          <a:r>
            <a:rPr lang="ja-JP" altLang="en-US" sz="1400" b="0" i="0" baseline="0">
              <a:solidFill>
                <a:schemeClr val="dk1"/>
              </a:solidFill>
              <a:effectLst/>
              <a:latin typeface="+mn-lt"/>
              <a:ea typeface="+mn-ea"/>
              <a:cs typeface="+mn-cs"/>
            </a:rPr>
            <a:t>今後も町債の新規発行を元金償還以内に抑制し、町債残高の縮減と将来負担の軽減に努める。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45</xdr:row>
      <xdr:rowOff>66040</xdr:rowOff>
    </xdr:to>
    <xdr:cxnSp macro="">
      <xdr:nvCxnSpPr>
        <xdr:cNvPr id="377" name="直線コネクタ 376"/>
        <xdr:cNvCxnSpPr/>
      </xdr:nvCxnSpPr>
      <xdr:spPr>
        <a:xfrm flipV="1">
          <a:off x="17018000" y="638175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78"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79" name="直線コネクタ 378"/>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80"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81" name="直線コネクタ 380"/>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108373</xdr:rowOff>
    </xdr:from>
    <xdr:to>
      <xdr:col>24</xdr:col>
      <xdr:colOff>558800</xdr:colOff>
      <xdr:row>41</xdr:row>
      <xdr:rowOff>108373</xdr:rowOff>
    </xdr:to>
    <xdr:cxnSp macro="">
      <xdr:nvCxnSpPr>
        <xdr:cNvPr id="382" name="直線コネクタ 381"/>
        <xdr:cNvCxnSpPr/>
      </xdr:nvCxnSpPr>
      <xdr:spPr>
        <a:xfrm>
          <a:off x="16179800" y="71378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66057</xdr:rowOff>
    </xdr:from>
    <xdr:ext cx="762000" cy="259045"/>
    <xdr:sp macro="" textlink="">
      <xdr:nvSpPr>
        <xdr:cNvPr id="383" name="公債費負担の状況平均値テキスト"/>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4" name="フローチャート : 判断 383"/>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108373</xdr:rowOff>
    </xdr:from>
    <xdr:to>
      <xdr:col>23</xdr:col>
      <xdr:colOff>406400</xdr:colOff>
      <xdr:row>41</xdr:row>
      <xdr:rowOff>116417</xdr:rowOff>
    </xdr:to>
    <xdr:cxnSp macro="">
      <xdr:nvCxnSpPr>
        <xdr:cNvPr id="385" name="直線コネクタ 384"/>
        <xdr:cNvCxnSpPr/>
      </xdr:nvCxnSpPr>
      <xdr:spPr>
        <a:xfrm flipV="1">
          <a:off x="15290800" y="71378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6" name="フローチャート : 判断 385"/>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387" name="テキスト ボックス 386"/>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116417</xdr:rowOff>
    </xdr:from>
    <xdr:to>
      <xdr:col>22</xdr:col>
      <xdr:colOff>203200</xdr:colOff>
      <xdr:row>41</xdr:row>
      <xdr:rowOff>124460</xdr:rowOff>
    </xdr:to>
    <xdr:cxnSp macro="">
      <xdr:nvCxnSpPr>
        <xdr:cNvPr id="388" name="直線コネクタ 387"/>
        <xdr:cNvCxnSpPr/>
      </xdr:nvCxnSpPr>
      <xdr:spPr>
        <a:xfrm flipV="1">
          <a:off x="14401800" y="71458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89" name="フローチャート : 判断 388"/>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390" name="テキスト ボックス 389"/>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124460</xdr:rowOff>
    </xdr:from>
    <xdr:to>
      <xdr:col>21</xdr:col>
      <xdr:colOff>0</xdr:colOff>
      <xdr:row>41</xdr:row>
      <xdr:rowOff>148590</xdr:rowOff>
    </xdr:to>
    <xdr:cxnSp macro="">
      <xdr:nvCxnSpPr>
        <xdr:cNvPr id="391" name="直線コネクタ 390"/>
        <xdr:cNvCxnSpPr/>
      </xdr:nvCxnSpPr>
      <xdr:spPr>
        <a:xfrm flipV="1">
          <a:off x="13512800" y="71539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2" name="フローチャート : 判断 391"/>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393" name="テキスト ボックス 392"/>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4" name="フローチャート : 判断 393"/>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95" name="テキスト ボックス 394"/>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57573</xdr:rowOff>
    </xdr:from>
    <xdr:to>
      <xdr:col>24</xdr:col>
      <xdr:colOff>609600</xdr:colOff>
      <xdr:row>41</xdr:row>
      <xdr:rowOff>159173</xdr:rowOff>
    </xdr:to>
    <xdr:sp macro="" textlink="">
      <xdr:nvSpPr>
        <xdr:cNvPr id="401" name="円/楕円 400"/>
        <xdr:cNvSpPr/>
      </xdr:nvSpPr>
      <xdr:spPr>
        <a:xfrm>
          <a:off x="169672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29650</xdr:rowOff>
    </xdr:from>
    <xdr:ext cx="762000" cy="259045"/>
    <xdr:sp macro="" textlink="">
      <xdr:nvSpPr>
        <xdr:cNvPr id="402" name="公債費負担の状況該当値テキスト"/>
        <xdr:cNvSpPr txBox="1"/>
      </xdr:nvSpPr>
      <xdr:spPr>
        <a:xfrm>
          <a:off x="17106900" y="705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57573</xdr:rowOff>
    </xdr:from>
    <xdr:to>
      <xdr:col>23</xdr:col>
      <xdr:colOff>457200</xdr:colOff>
      <xdr:row>41</xdr:row>
      <xdr:rowOff>159173</xdr:rowOff>
    </xdr:to>
    <xdr:sp macro="" textlink="">
      <xdr:nvSpPr>
        <xdr:cNvPr id="403" name="円/楕円 402"/>
        <xdr:cNvSpPr/>
      </xdr:nvSpPr>
      <xdr:spPr>
        <a:xfrm>
          <a:off x="16129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169350</xdr:rowOff>
    </xdr:from>
    <xdr:ext cx="736600" cy="259045"/>
    <xdr:sp macro="" textlink="">
      <xdr:nvSpPr>
        <xdr:cNvPr id="404" name="テキスト ボックス 403"/>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65617</xdr:rowOff>
    </xdr:from>
    <xdr:to>
      <xdr:col>22</xdr:col>
      <xdr:colOff>254000</xdr:colOff>
      <xdr:row>41</xdr:row>
      <xdr:rowOff>167217</xdr:rowOff>
    </xdr:to>
    <xdr:sp macro="" textlink="">
      <xdr:nvSpPr>
        <xdr:cNvPr id="405" name="円/楕円 404"/>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5944</xdr:rowOff>
    </xdr:from>
    <xdr:ext cx="762000" cy="259045"/>
    <xdr:sp macro="" textlink="">
      <xdr:nvSpPr>
        <xdr:cNvPr id="406" name="テキスト ボックス 405"/>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73660</xdr:rowOff>
    </xdr:from>
    <xdr:to>
      <xdr:col>21</xdr:col>
      <xdr:colOff>50800</xdr:colOff>
      <xdr:row>42</xdr:row>
      <xdr:rowOff>3810</xdr:rowOff>
    </xdr:to>
    <xdr:sp macro="" textlink="">
      <xdr:nvSpPr>
        <xdr:cNvPr id="407" name="円/楕円 406"/>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13987</xdr:rowOff>
    </xdr:from>
    <xdr:ext cx="762000" cy="259045"/>
    <xdr:sp macro="" textlink="">
      <xdr:nvSpPr>
        <xdr:cNvPr id="408" name="テキスト ボックス 407"/>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409" name="円/楕円 408"/>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38117</xdr:rowOff>
    </xdr:from>
    <xdr:ext cx="762000" cy="259045"/>
    <xdr:sp macro="" textlink="">
      <xdr:nvSpPr>
        <xdr:cNvPr id="410" name="テキスト ボックス 409"/>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将来負担比率については</a:t>
          </a:r>
          <a:r>
            <a:rPr lang="ja-JP" altLang="en-US" sz="1400" b="0" i="0" baseline="0">
              <a:solidFill>
                <a:schemeClr val="dk1"/>
              </a:solidFill>
              <a:effectLst/>
              <a:latin typeface="+mn-lt"/>
              <a:ea typeface="+mn-ea"/>
              <a:cs typeface="+mn-cs"/>
            </a:rPr>
            <a:t>平成２２年度以降</a:t>
          </a:r>
          <a:r>
            <a:rPr lang="ja-JP" altLang="ja-JP" sz="1400" b="0" i="0" baseline="0">
              <a:solidFill>
                <a:schemeClr val="dk1"/>
              </a:solidFill>
              <a:effectLst/>
              <a:latin typeface="+mn-lt"/>
              <a:ea typeface="+mn-ea"/>
              <a:cs typeface="+mn-cs"/>
            </a:rPr>
            <a:t>上昇傾向にあり、前年度と比較して</a:t>
          </a:r>
          <a:r>
            <a:rPr lang="ja-JP" altLang="en-US" sz="1400" b="0" i="0" baseline="0">
              <a:solidFill>
                <a:schemeClr val="dk1"/>
              </a:solidFill>
              <a:effectLst/>
              <a:latin typeface="+mn-lt"/>
              <a:ea typeface="+mn-ea"/>
              <a:cs typeface="+mn-cs"/>
            </a:rPr>
            <a:t>２．９</a:t>
          </a:r>
          <a:r>
            <a:rPr lang="ja-JP" altLang="ja-JP" sz="1400" b="0" i="0" baseline="0">
              <a:solidFill>
                <a:schemeClr val="dk1"/>
              </a:solidFill>
              <a:effectLst/>
              <a:latin typeface="+mn-lt"/>
              <a:ea typeface="+mn-ea"/>
              <a:cs typeface="+mn-cs"/>
            </a:rPr>
            <a:t>ポイント増加し</a:t>
          </a:r>
          <a:r>
            <a:rPr lang="ja-JP" altLang="en-US" sz="1400" b="0" i="0" baseline="0">
              <a:solidFill>
                <a:schemeClr val="dk1"/>
              </a:solidFill>
              <a:effectLst/>
              <a:latin typeface="+mn-lt"/>
              <a:ea typeface="+mn-ea"/>
              <a:cs typeface="+mn-cs"/>
            </a:rPr>
            <a:t>た。</a:t>
          </a:r>
          <a:endParaRPr lang="ja-JP" altLang="ja-JP" sz="1400">
            <a:effectLst/>
          </a:endParaRPr>
        </a:p>
        <a:p>
          <a:pPr rtl="0"/>
          <a:r>
            <a:rPr lang="ja-JP" altLang="ja-JP" sz="1400" b="0" i="0" baseline="0">
              <a:solidFill>
                <a:schemeClr val="dk1"/>
              </a:solidFill>
              <a:effectLst/>
              <a:latin typeface="+mn-lt"/>
              <a:ea typeface="+mn-ea"/>
              <a:cs typeface="+mn-cs"/>
            </a:rPr>
            <a:t>　今後</a:t>
          </a:r>
          <a:r>
            <a:rPr lang="ja-JP" altLang="en-US" sz="1400" b="0" i="0" baseline="0">
              <a:solidFill>
                <a:schemeClr val="dk1"/>
              </a:solidFill>
              <a:effectLst/>
              <a:latin typeface="+mn-lt"/>
              <a:ea typeface="+mn-ea"/>
              <a:cs typeface="+mn-cs"/>
            </a:rPr>
            <a:t>も</a:t>
          </a:r>
          <a:r>
            <a:rPr lang="ja-JP" altLang="ja-JP" sz="1400" b="0" i="0" baseline="0">
              <a:solidFill>
                <a:schemeClr val="dk1"/>
              </a:solidFill>
              <a:effectLst/>
              <a:latin typeface="+mn-lt"/>
              <a:ea typeface="+mn-ea"/>
              <a:cs typeface="+mn-cs"/>
            </a:rPr>
            <a:t>、税収や普通交付税の減少が見込まれることに加え、</a:t>
          </a:r>
          <a:r>
            <a:rPr lang="ja-JP" altLang="en-US" sz="1400" b="0" i="0" baseline="0">
              <a:solidFill>
                <a:schemeClr val="dk1"/>
              </a:solidFill>
              <a:effectLst/>
              <a:latin typeface="+mn-lt"/>
              <a:ea typeface="+mn-ea"/>
              <a:cs typeface="+mn-cs"/>
            </a:rPr>
            <a:t>史跡中宮寺跡整備事業</a:t>
          </a:r>
          <a:r>
            <a:rPr lang="ja-JP" altLang="ja-JP" sz="1400" b="0" i="0" baseline="0">
              <a:solidFill>
                <a:schemeClr val="dk1"/>
              </a:solidFill>
              <a:effectLst/>
              <a:latin typeface="+mn-lt"/>
              <a:ea typeface="+mn-ea"/>
              <a:cs typeface="+mn-cs"/>
            </a:rPr>
            <a:t>や公共下水道事業の拡大に</a:t>
          </a:r>
          <a:r>
            <a:rPr lang="ja-JP" altLang="en-US" sz="1400" b="0" i="0" baseline="0">
              <a:solidFill>
                <a:schemeClr val="dk1"/>
              </a:solidFill>
              <a:effectLst/>
              <a:latin typeface="+mn-lt"/>
              <a:ea typeface="+mn-ea"/>
              <a:cs typeface="+mn-cs"/>
            </a:rPr>
            <a:t>ともな</a:t>
          </a:r>
          <a:r>
            <a:rPr lang="ja-JP" altLang="ja-JP" sz="1400" b="0" i="0" baseline="0">
              <a:solidFill>
                <a:schemeClr val="dk1"/>
              </a:solidFill>
              <a:effectLst/>
              <a:latin typeface="+mn-lt"/>
              <a:ea typeface="+mn-ea"/>
              <a:cs typeface="+mn-cs"/>
            </a:rPr>
            <a:t>う町債残高の増加及び不足財源を補うため</a:t>
          </a:r>
          <a:r>
            <a:rPr lang="ja-JP" altLang="en-US" sz="1400" b="0" i="0" baseline="0">
              <a:solidFill>
                <a:schemeClr val="dk1"/>
              </a:solidFill>
              <a:effectLst/>
              <a:latin typeface="+mn-lt"/>
              <a:ea typeface="+mn-ea"/>
              <a:cs typeface="+mn-cs"/>
            </a:rPr>
            <a:t>の</a:t>
          </a:r>
          <a:r>
            <a:rPr lang="ja-JP" altLang="ja-JP" sz="1400" b="0" i="0" baseline="0">
              <a:solidFill>
                <a:schemeClr val="dk1"/>
              </a:solidFill>
              <a:effectLst/>
              <a:latin typeface="+mn-lt"/>
              <a:ea typeface="+mn-ea"/>
              <a:cs typeface="+mn-cs"/>
            </a:rPr>
            <a:t>財政調整基金の</a:t>
          </a:r>
          <a:r>
            <a:rPr lang="ja-JP" altLang="en-US" sz="1400" b="0" i="0" baseline="0">
              <a:solidFill>
                <a:schemeClr val="dk1"/>
              </a:solidFill>
              <a:effectLst/>
              <a:latin typeface="+mn-lt"/>
              <a:ea typeface="+mn-ea"/>
              <a:cs typeface="+mn-cs"/>
            </a:rPr>
            <a:t>取り崩し</a:t>
          </a:r>
          <a:r>
            <a:rPr lang="ja-JP" altLang="ja-JP" sz="1400" b="0" i="0" baseline="0">
              <a:solidFill>
                <a:schemeClr val="dk1"/>
              </a:solidFill>
              <a:effectLst/>
              <a:latin typeface="+mn-lt"/>
              <a:ea typeface="+mn-ea"/>
              <a:cs typeface="+mn-cs"/>
            </a:rPr>
            <a:t>などが想定されるが、各事業の見直しなどにより、将来負担額の抑制を図り、財政の健全化に努める。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98848</xdr:rowOff>
    </xdr:to>
    <xdr:cxnSp macro="">
      <xdr:nvCxnSpPr>
        <xdr:cNvPr id="439" name="直線コネクタ 438"/>
        <xdr:cNvCxnSpPr/>
      </xdr:nvCxnSpPr>
      <xdr:spPr>
        <a:xfrm flipV="1">
          <a:off x="17018000" y="2370667"/>
          <a:ext cx="0" cy="1500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70925</xdr:rowOff>
    </xdr:from>
    <xdr:ext cx="762000" cy="259045"/>
    <xdr:sp macro="" textlink="">
      <xdr:nvSpPr>
        <xdr:cNvPr id="440" name="将来負担の状況最小値テキスト"/>
        <xdr:cNvSpPr txBox="1"/>
      </xdr:nvSpPr>
      <xdr:spPr>
        <a:xfrm>
          <a:off x="17106900" y="38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22</xdr:row>
      <xdr:rowOff>98848</xdr:rowOff>
    </xdr:from>
    <xdr:to>
      <xdr:col>24</xdr:col>
      <xdr:colOff>647700</xdr:colOff>
      <xdr:row>22</xdr:row>
      <xdr:rowOff>98848</xdr:rowOff>
    </xdr:to>
    <xdr:cxnSp macro="">
      <xdr:nvCxnSpPr>
        <xdr:cNvPr id="441" name="直線コネクタ 440"/>
        <xdr:cNvCxnSpPr/>
      </xdr:nvCxnSpPr>
      <xdr:spPr>
        <a:xfrm>
          <a:off x="16929100" y="387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99737</xdr:rowOff>
    </xdr:from>
    <xdr:to>
      <xdr:col>24</xdr:col>
      <xdr:colOff>558800</xdr:colOff>
      <xdr:row>15</xdr:row>
      <xdr:rowOff>123063</xdr:rowOff>
    </xdr:to>
    <xdr:cxnSp macro="">
      <xdr:nvCxnSpPr>
        <xdr:cNvPr id="444" name="直線コネクタ 443"/>
        <xdr:cNvCxnSpPr/>
      </xdr:nvCxnSpPr>
      <xdr:spPr>
        <a:xfrm>
          <a:off x="16179800" y="2671487"/>
          <a:ext cx="8382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40657</xdr:rowOff>
    </xdr:from>
    <xdr:ext cx="762000" cy="259045"/>
    <xdr:sp macro="" textlink="">
      <xdr:nvSpPr>
        <xdr:cNvPr id="445" name="将来負担の状況平均値テキスト"/>
        <xdr:cNvSpPr txBox="1"/>
      </xdr:nvSpPr>
      <xdr:spPr>
        <a:xfrm>
          <a:off x="17106900" y="226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46" name="フローチャート : 判断 445"/>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57912</xdr:rowOff>
    </xdr:from>
    <xdr:to>
      <xdr:col>23</xdr:col>
      <xdr:colOff>406400</xdr:colOff>
      <xdr:row>15</xdr:row>
      <xdr:rowOff>99737</xdr:rowOff>
    </xdr:to>
    <xdr:cxnSp macro="">
      <xdr:nvCxnSpPr>
        <xdr:cNvPr id="447" name="直線コネクタ 446"/>
        <xdr:cNvCxnSpPr/>
      </xdr:nvCxnSpPr>
      <xdr:spPr>
        <a:xfrm>
          <a:off x="15290800" y="2629662"/>
          <a:ext cx="889000"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48" name="フローチャート : 判断 447"/>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23173</xdr:rowOff>
    </xdr:from>
    <xdr:ext cx="736600" cy="259045"/>
    <xdr:sp macro="" textlink="">
      <xdr:nvSpPr>
        <xdr:cNvPr id="449" name="テキスト ボックス 448"/>
        <xdr:cNvSpPr txBox="1"/>
      </xdr:nvSpPr>
      <xdr:spPr>
        <a:xfrm>
          <a:off x="15798800" y="225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145711</xdr:rowOff>
    </xdr:from>
    <xdr:to>
      <xdr:col>22</xdr:col>
      <xdr:colOff>203200</xdr:colOff>
      <xdr:row>15</xdr:row>
      <xdr:rowOff>57912</xdr:rowOff>
    </xdr:to>
    <xdr:cxnSp macro="">
      <xdr:nvCxnSpPr>
        <xdr:cNvPr id="450" name="直線コネクタ 449"/>
        <xdr:cNvCxnSpPr/>
      </xdr:nvCxnSpPr>
      <xdr:spPr>
        <a:xfrm>
          <a:off x="14401800" y="2546011"/>
          <a:ext cx="889000" cy="8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98933</xdr:rowOff>
    </xdr:from>
    <xdr:to>
      <xdr:col>22</xdr:col>
      <xdr:colOff>254000</xdr:colOff>
      <xdr:row>15</xdr:row>
      <xdr:rowOff>29083</xdr:rowOff>
    </xdr:to>
    <xdr:sp macro="" textlink="">
      <xdr:nvSpPr>
        <xdr:cNvPr id="451" name="フローチャート : 判断 450"/>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39260</xdr:rowOff>
    </xdr:from>
    <xdr:ext cx="762000" cy="259045"/>
    <xdr:sp macro="" textlink="">
      <xdr:nvSpPr>
        <xdr:cNvPr id="452" name="テキスト ボックス 451"/>
        <xdr:cNvSpPr txBox="1"/>
      </xdr:nvSpPr>
      <xdr:spPr>
        <a:xfrm>
          <a:off x="14909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114342</xdr:rowOff>
    </xdr:from>
    <xdr:to>
      <xdr:col>21</xdr:col>
      <xdr:colOff>0</xdr:colOff>
      <xdr:row>14</xdr:row>
      <xdr:rowOff>145711</xdr:rowOff>
    </xdr:to>
    <xdr:cxnSp macro="">
      <xdr:nvCxnSpPr>
        <xdr:cNvPr id="453" name="直線コネクタ 452"/>
        <xdr:cNvCxnSpPr/>
      </xdr:nvCxnSpPr>
      <xdr:spPr>
        <a:xfrm>
          <a:off x="13512800" y="2514642"/>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166497</xdr:rowOff>
    </xdr:from>
    <xdr:to>
      <xdr:col>21</xdr:col>
      <xdr:colOff>50800</xdr:colOff>
      <xdr:row>15</xdr:row>
      <xdr:rowOff>96647</xdr:rowOff>
    </xdr:to>
    <xdr:sp macro="" textlink="">
      <xdr:nvSpPr>
        <xdr:cNvPr id="454" name="フローチャート : 判断 453"/>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81424</xdr:rowOff>
    </xdr:from>
    <xdr:ext cx="762000" cy="259045"/>
    <xdr:sp macro="" textlink="">
      <xdr:nvSpPr>
        <xdr:cNvPr id="455" name="テキスト ボックス 454"/>
        <xdr:cNvSpPr txBox="1"/>
      </xdr:nvSpPr>
      <xdr:spPr>
        <a:xfrm>
          <a:off x="14020800" y="265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56" name="フローチャート : 判断 455"/>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157836</xdr:rowOff>
    </xdr:from>
    <xdr:ext cx="762000" cy="259045"/>
    <xdr:sp macro="" textlink="">
      <xdr:nvSpPr>
        <xdr:cNvPr id="457" name="テキスト ボックス 456"/>
        <xdr:cNvSpPr txBox="1"/>
      </xdr:nvSpPr>
      <xdr:spPr>
        <a:xfrm>
          <a:off x="13131800" y="272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72263</xdr:rowOff>
    </xdr:from>
    <xdr:to>
      <xdr:col>24</xdr:col>
      <xdr:colOff>609600</xdr:colOff>
      <xdr:row>16</xdr:row>
      <xdr:rowOff>2413</xdr:rowOff>
    </xdr:to>
    <xdr:sp macro="" textlink="">
      <xdr:nvSpPr>
        <xdr:cNvPr id="463" name="円/楕円 462"/>
        <xdr:cNvSpPr/>
      </xdr:nvSpPr>
      <xdr:spPr>
        <a:xfrm>
          <a:off x="16967200" y="264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44340</xdr:rowOff>
    </xdr:from>
    <xdr:ext cx="762000" cy="259045"/>
    <xdr:sp macro="" textlink="">
      <xdr:nvSpPr>
        <xdr:cNvPr id="464" name="将来負担の状況該当値テキスト"/>
        <xdr:cNvSpPr txBox="1"/>
      </xdr:nvSpPr>
      <xdr:spPr>
        <a:xfrm>
          <a:off x="17106900" y="261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40.3</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48937</xdr:rowOff>
    </xdr:from>
    <xdr:to>
      <xdr:col>23</xdr:col>
      <xdr:colOff>457200</xdr:colOff>
      <xdr:row>15</xdr:row>
      <xdr:rowOff>150537</xdr:rowOff>
    </xdr:to>
    <xdr:sp macro="" textlink="">
      <xdr:nvSpPr>
        <xdr:cNvPr id="465" name="円/楕円 464"/>
        <xdr:cNvSpPr/>
      </xdr:nvSpPr>
      <xdr:spPr>
        <a:xfrm>
          <a:off x="16129000" y="262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135314</xdr:rowOff>
    </xdr:from>
    <xdr:ext cx="736600" cy="259045"/>
    <xdr:sp macro="" textlink="">
      <xdr:nvSpPr>
        <xdr:cNvPr id="466" name="テキスト ボックス 465"/>
        <xdr:cNvSpPr txBox="1"/>
      </xdr:nvSpPr>
      <xdr:spPr>
        <a:xfrm>
          <a:off x="15798800" y="2707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7112</xdr:rowOff>
    </xdr:from>
    <xdr:to>
      <xdr:col>22</xdr:col>
      <xdr:colOff>254000</xdr:colOff>
      <xdr:row>15</xdr:row>
      <xdr:rowOff>108712</xdr:rowOff>
    </xdr:to>
    <xdr:sp macro="" textlink="">
      <xdr:nvSpPr>
        <xdr:cNvPr id="467" name="円/楕円 466"/>
        <xdr:cNvSpPr/>
      </xdr:nvSpPr>
      <xdr:spPr>
        <a:xfrm>
          <a:off x="15240000" y="257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93489</xdr:rowOff>
    </xdr:from>
    <xdr:ext cx="762000" cy="259045"/>
    <xdr:sp macro="" textlink="">
      <xdr:nvSpPr>
        <xdr:cNvPr id="468" name="テキスト ボックス 467"/>
        <xdr:cNvSpPr txBox="1"/>
      </xdr:nvSpPr>
      <xdr:spPr>
        <a:xfrm>
          <a:off x="14909800" y="266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94911</xdr:rowOff>
    </xdr:from>
    <xdr:to>
      <xdr:col>21</xdr:col>
      <xdr:colOff>50800</xdr:colOff>
      <xdr:row>15</xdr:row>
      <xdr:rowOff>25061</xdr:rowOff>
    </xdr:to>
    <xdr:sp macro="" textlink="">
      <xdr:nvSpPr>
        <xdr:cNvPr id="469" name="円/楕円 468"/>
        <xdr:cNvSpPr/>
      </xdr:nvSpPr>
      <xdr:spPr>
        <a:xfrm>
          <a:off x="14351000" y="249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35238</xdr:rowOff>
    </xdr:from>
    <xdr:ext cx="762000" cy="259045"/>
    <xdr:sp macro="" textlink="">
      <xdr:nvSpPr>
        <xdr:cNvPr id="470" name="テキスト ボックス 469"/>
        <xdr:cNvSpPr txBox="1"/>
      </xdr:nvSpPr>
      <xdr:spPr>
        <a:xfrm>
          <a:off x="14020800" y="226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63542</xdr:rowOff>
    </xdr:from>
    <xdr:to>
      <xdr:col>19</xdr:col>
      <xdr:colOff>533400</xdr:colOff>
      <xdr:row>14</xdr:row>
      <xdr:rowOff>165142</xdr:rowOff>
    </xdr:to>
    <xdr:sp macro="" textlink="">
      <xdr:nvSpPr>
        <xdr:cNvPr id="471" name="円/楕円 470"/>
        <xdr:cNvSpPr/>
      </xdr:nvSpPr>
      <xdr:spPr>
        <a:xfrm>
          <a:off x="13462000" y="246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3869</xdr:rowOff>
    </xdr:from>
    <xdr:ext cx="762000" cy="259045"/>
    <xdr:sp macro="" textlink="">
      <xdr:nvSpPr>
        <xdr:cNvPr id="472" name="テキスト ボックス 471"/>
        <xdr:cNvSpPr txBox="1"/>
      </xdr:nvSpPr>
      <xdr:spPr>
        <a:xfrm>
          <a:off x="13131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奈良県斑鳩町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28,259
28,113
14.27
9,028,607
8,545,854
452,245
5,833,089
9,585,655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40.3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人件費については、人事院勧告による給料月額の改定等の影響により</a:t>
          </a:r>
          <a:r>
            <a:rPr kumimoji="1" lang="ja-JP" altLang="en-US" sz="1400">
              <a:solidFill>
                <a:schemeClr val="dk1"/>
              </a:solidFill>
              <a:effectLst/>
              <a:latin typeface="+mn-lt"/>
              <a:ea typeface="+mn-ea"/>
              <a:cs typeface="+mn-cs"/>
            </a:rPr>
            <a:t>増加となったものの</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経常一般財源及び臨時財政対策債の増加により、前年度と比較して０．５</a:t>
          </a:r>
          <a:r>
            <a:rPr kumimoji="1" lang="ja-JP" altLang="ja-JP" sz="1400">
              <a:solidFill>
                <a:schemeClr val="dk1"/>
              </a:solidFill>
              <a:effectLst/>
              <a:latin typeface="+mn-lt"/>
              <a:ea typeface="+mn-ea"/>
              <a:cs typeface="+mn-cs"/>
            </a:rPr>
            <a:t>ポイント</a:t>
          </a:r>
          <a:r>
            <a:rPr kumimoji="1" lang="ja-JP" altLang="en-US" sz="1400">
              <a:solidFill>
                <a:schemeClr val="dk1"/>
              </a:solidFill>
              <a:effectLst/>
              <a:latin typeface="+mn-lt"/>
              <a:ea typeface="+mn-ea"/>
              <a:cs typeface="+mn-cs"/>
            </a:rPr>
            <a:t>減少した。</a:t>
          </a:r>
          <a:endParaRPr lang="ja-JP" altLang="ja-JP" sz="1400">
            <a:effectLst/>
          </a:endParaRPr>
        </a:p>
        <a:p>
          <a:r>
            <a:rPr kumimoji="1" lang="ja-JP" altLang="ja-JP" sz="1400">
              <a:solidFill>
                <a:schemeClr val="dk1"/>
              </a:solidFill>
              <a:effectLst/>
              <a:latin typeface="+mn-lt"/>
              <a:ea typeface="+mn-ea"/>
              <a:cs typeface="+mn-cs"/>
            </a:rPr>
            <a:t>　事務の統廃合や民間委託の推進を図るとともに、職員の資質向上に一層努めることで、行政サービスが低下しないよう、より効果的な行財政運営に努める。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14986</xdr:rowOff>
    </xdr:from>
    <xdr:to>
      <xdr:col>7</xdr:col>
      <xdr:colOff>15875</xdr:colOff>
      <xdr:row>37</xdr:row>
      <xdr:rowOff>37846</xdr:rowOff>
    </xdr:to>
    <xdr:cxnSp macro="">
      <xdr:nvCxnSpPr>
        <xdr:cNvPr id="64" name="直線コネクタ 63"/>
        <xdr:cNvCxnSpPr/>
      </xdr:nvCxnSpPr>
      <xdr:spPr>
        <a:xfrm flipV="1">
          <a:off x="3987800" y="635863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92727</xdr:rowOff>
    </xdr:from>
    <xdr:ext cx="762000" cy="259045"/>
    <xdr:sp macro="" textlink="">
      <xdr:nvSpPr>
        <xdr:cNvPr id="65"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168148</xdr:rowOff>
    </xdr:from>
    <xdr:to>
      <xdr:col>5</xdr:col>
      <xdr:colOff>549275</xdr:colOff>
      <xdr:row>37</xdr:row>
      <xdr:rowOff>37846</xdr:rowOff>
    </xdr:to>
    <xdr:cxnSp macro="">
      <xdr:nvCxnSpPr>
        <xdr:cNvPr id="67" name="直線コネクタ 66"/>
        <xdr:cNvCxnSpPr/>
      </xdr:nvCxnSpPr>
      <xdr:spPr>
        <a:xfrm>
          <a:off x="3098800" y="63403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168148</xdr:rowOff>
    </xdr:from>
    <xdr:to>
      <xdr:col>4</xdr:col>
      <xdr:colOff>346075</xdr:colOff>
      <xdr:row>37</xdr:row>
      <xdr:rowOff>42418</xdr:rowOff>
    </xdr:to>
    <xdr:cxnSp macro="">
      <xdr:nvCxnSpPr>
        <xdr:cNvPr id="70" name="直線コネクタ 69"/>
        <xdr:cNvCxnSpPr/>
      </xdr:nvCxnSpPr>
      <xdr:spPr>
        <a:xfrm flipV="1">
          <a:off x="2209800" y="63403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24130</xdr:rowOff>
    </xdr:from>
    <xdr:to>
      <xdr:col>3</xdr:col>
      <xdr:colOff>142875</xdr:colOff>
      <xdr:row>37</xdr:row>
      <xdr:rowOff>42418</xdr:rowOff>
    </xdr:to>
    <xdr:cxnSp macro="">
      <xdr:nvCxnSpPr>
        <xdr:cNvPr id="73" name="直線コネクタ 72"/>
        <xdr:cNvCxnSpPr/>
      </xdr:nvCxnSpPr>
      <xdr:spPr>
        <a:xfrm>
          <a:off x="1320800" y="63677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7" name="テキスト ボックス 76"/>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83" name="円/楕円 82"/>
        <xdr:cNvSpPr/>
      </xdr:nvSpPr>
      <xdr:spPr>
        <a:xfrm>
          <a:off x="4775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107713</xdr:rowOff>
    </xdr:from>
    <xdr:ext cx="762000" cy="259045"/>
    <xdr:sp macro="" textlink="">
      <xdr:nvSpPr>
        <xdr:cNvPr id="84" name="人件費該当値テキスト"/>
        <xdr:cNvSpPr txBox="1"/>
      </xdr:nvSpPr>
      <xdr:spPr>
        <a:xfrm>
          <a:off x="4914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158496</xdr:rowOff>
    </xdr:from>
    <xdr:to>
      <xdr:col>5</xdr:col>
      <xdr:colOff>600075</xdr:colOff>
      <xdr:row>37</xdr:row>
      <xdr:rowOff>88646</xdr:rowOff>
    </xdr:to>
    <xdr:sp macro="" textlink="">
      <xdr:nvSpPr>
        <xdr:cNvPr id="85" name="円/楕円 84"/>
        <xdr:cNvSpPr/>
      </xdr:nvSpPr>
      <xdr:spPr>
        <a:xfrm>
          <a:off x="3937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73423</xdr:rowOff>
    </xdr:from>
    <xdr:ext cx="736600" cy="259045"/>
    <xdr:sp macro="" textlink="">
      <xdr:nvSpPr>
        <xdr:cNvPr id="86" name="テキスト ボックス 85"/>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117348</xdr:rowOff>
    </xdr:from>
    <xdr:to>
      <xdr:col>4</xdr:col>
      <xdr:colOff>396875</xdr:colOff>
      <xdr:row>37</xdr:row>
      <xdr:rowOff>47498</xdr:rowOff>
    </xdr:to>
    <xdr:sp macro="" textlink="">
      <xdr:nvSpPr>
        <xdr:cNvPr id="87" name="円/楕円 86"/>
        <xdr:cNvSpPr/>
      </xdr:nvSpPr>
      <xdr:spPr>
        <a:xfrm>
          <a:off x="3048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57675</xdr:rowOff>
    </xdr:from>
    <xdr:ext cx="762000" cy="259045"/>
    <xdr:sp macro="" textlink="">
      <xdr:nvSpPr>
        <xdr:cNvPr id="88" name="テキスト ボックス 87"/>
        <xdr:cNvSpPr txBox="1"/>
      </xdr:nvSpPr>
      <xdr:spPr>
        <a:xfrm>
          <a:off x="2717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163068</xdr:rowOff>
    </xdr:from>
    <xdr:to>
      <xdr:col>3</xdr:col>
      <xdr:colOff>193675</xdr:colOff>
      <xdr:row>37</xdr:row>
      <xdr:rowOff>93218</xdr:rowOff>
    </xdr:to>
    <xdr:sp macro="" textlink="">
      <xdr:nvSpPr>
        <xdr:cNvPr id="89" name="円/楕円 88"/>
        <xdr:cNvSpPr/>
      </xdr:nvSpPr>
      <xdr:spPr>
        <a:xfrm>
          <a:off x="2159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77995</xdr:rowOff>
    </xdr:from>
    <xdr:ext cx="762000" cy="259045"/>
    <xdr:sp macro="" textlink="">
      <xdr:nvSpPr>
        <xdr:cNvPr id="90" name="テキスト ボックス 89"/>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91" name="円/楕円 90"/>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85107</xdr:rowOff>
    </xdr:from>
    <xdr:ext cx="762000" cy="259045"/>
    <xdr:sp macro="" textlink="">
      <xdr:nvSpPr>
        <xdr:cNvPr id="92" name="テキスト ボックス 91"/>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物件費</a:t>
          </a:r>
          <a:r>
            <a:rPr kumimoji="1" lang="ja-JP" altLang="ja-JP" sz="1400">
              <a:solidFill>
                <a:schemeClr val="dk1"/>
              </a:solidFill>
              <a:effectLst/>
              <a:latin typeface="+mn-lt"/>
              <a:ea typeface="+mn-ea"/>
              <a:cs typeface="+mn-cs"/>
            </a:rPr>
            <a:t>に係る経常収支比率が</a:t>
          </a:r>
          <a:r>
            <a:rPr lang="ja-JP" altLang="ja-JP" sz="1400" b="0" i="0" baseline="0">
              <a:solidFill>
                <a:schemeClr val="dk1"/>
              </a:solidFill>
              <a:effectLst/>
              <a:latin typeface="+mn-lt"/>
              <a:ea typeface="+mn-ea"/>
              <a:cs typeface="+mn-cs"/>
            </a:rPr>
            <a:t>類似団体平均を大きく上回っている要因については、衛生処理場での焼却廃止に</a:t>
          </a:r>
          <a:r>
            <a:rPr lang="ja-JP" altLang="en-US" sz="1400" b="0" i="0" baseline="0">
              <a:solidFill>
                <a:schemeClr val="dk1"/>
              </a:solidFill>
              <a:effectLst/>
              <a:latin typeface="+mn-lt"/>
              <a:ea typeface="+mn-ea"/>
              <a:cs typeface="+mn-cs"/>
            </a:rPr>
            <a:t>ともな</a:t>
          </a:r>
          <a:r>
            <a:rPr lang="ja-JP" altLang="ja-JP" sz="1400" b="0" i="0" baseline="0">
              <a:solidFill>
                <a:schemeClr val="dk1"/>
              </a:solidFill>
              <a:effectLst/>
              <a:latin typeface="+mn-lt"/>
              <a:ea typeface="+mn-ea"/>
              <a:cs typeface="+mn-cs"/>
            </a:rPr>
            <a:t>う可燃ごみ処理業務の民間委託や、小・中学校での少人数学級の実施に</a:t>
          </a:r>
          <a:r>
            <a:rPr lang="ja-JP" altLang="en-US" sz="1400" b="0" i="0" baseline="0">
              <a:solidFill>
                <a:schemeClr val="dk1"/>
              </a:solidFill>
              <a:effectLst/>
              <a:latin typeface="+mn-lt"/>
              <a:ea typeface="+mn-ea"/>
              <a:cs typeface="+mn-cs"/>
            </a:rPr>
            <a:t>かか</a:t>
          </a:r>
          <a:r>
            <a:rPr lang="ja-JP" altLang="ja-JP" sz="1400" b="0" i="0" baseline="0">
              <a:solidFill>
                <a:schemeClr val="dk1"/>
              </a:solidFill>
              <a:effectLst/>
              <a:latin typeface="+mn-lt"/>
              <a:ea typeface="+mn-ea"/>
              <a:cs typeface="+mn-cs"/>
            </a:rPr>
            <a:t>る講師の配置などがあげられる。</a:t>
          </a:r>
          <a:endParaRPr lang="ja-JP" altLang="ja-JP" sz="1400">
            <a:effectLst/>
          </a:endParaRPr>
        </a:p>
        <a:p>
          <a:pPr rtl="0"/>
          <a:r>
            <a:rPr lang="ja-JP" altLang="ja-JP" sz="1400" b="0" i="0" baseline="0">
              <a:solidFill>
                <a:schemeClr val="dk1"/>
              </a:solidFill>
              <a:effectLst/>
              <a:latin typeface="+mn-lt"/>
              <a:ea typeface="+mn-ea"/>
              <a:cs typeface="+mn-cs"/>
            </a:rPr>
            <a:t>　</a:t>
          </a:r>
          <a:r>
            <a:rPr kumimoji="1" lang="ja-JP" altLang="ja-JP" sz="1400">
              <a:solidFill>
                <a:schemeClr val="dk1"/>
              </a:solidFill>
              <a:effectLst/>
              <a:latin typeface="+mn-lt"/>
              <a:ea typeface="+mn-ea"/>
              <a:cs typeface="+mn-cs"/>
            </a:rPr>
            <a:t>長期継続契約の活用</a:t>
          </a:r>
          <a:r>
            <a:rPr kumimoji="1" lang="ja-JP" altLang="en-US" sz="1400">
              <a:solidFill>
                <a:schemeClr val="dk1"/>
              </a:solidFill>
              <a:effectLst/>
              <a:latin typeface="+mn-lt"/>
              <a:ea typeface="+mn-ea"/>
              <a:cs typeface="+mn-cs"/>
            </a:rPr>
            <a:t>や</a:t>
          </a:r>
          <a:r>
            <a:rPr lang="ja-JP" altLang="ja-JP" sz="1400" b="0" i="0" baseline="0">
              <a:solidFill>
                <a:schemeClr val="dk1"/>
              </a:solidFill>
              <a:effectLst/>
              <a:latin typeface="+mn-lt"/>
              <a:ea typeface="+mn-ea"/>
              <a:cs typeface="+mn-cs"/>
            </a:rPr>
            <a:t>民間委託による施設運営などを十分検討しながら、効果的な行財政運営に努め</a:t>
          </a:r>
          <a:r>
            <a:rPr lang="ja-JP" altLang="en-US" sz="1400" b="0" i="0" baseline="0">
              <a:solidFill>
                <a:schemeClr val="dk1"/>
              </a:solidFill>
              <a:effectLst/>
              <a:latin typeface="+mn-lt"/>
              <a:ea typeface="+mn-ea"/>
              <a:cs typeface="+mn-cs"/>
            </a:rPr>
            <a:t>ていく</a:t>
          </a:r>
          <a:r>
            <a:rPr lang="ja-JP" altLang="ja-JP" sz="14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164556</xdr:rowOff>
    </xdr:from>
    <xdr:to>
      <xdr:col>24</xdr:col>
      <xdr:colOff>31750</xdr:colOff>
      <xdr:row>20</xdr:row>
      <xdr:rowOff>58420</xdr:rowOff>
    </xdr:to>
    <xdr:cxnSp macro="">
      <xdr:nvCxnSpPr>
        <xdr:cNvPr id="127" name="直線コネクタ 126"/>
        <xdr:cNvCxnSpPr/>
      </xdr:nvCxnSpPr>
      <xdr:spPr>
        <a:xfrm flipV="1">
          <a:off x="15671800" y="342210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122118</xdr:rowOff>
    </xdr:from>
    <xdr:ext cx="762000" cy="259045"/>
    <xdr:sp macro="" textlink="">
      <xdr:nvSpPr>
        <xdr:cNvPr id="128" name="物件費平均値テキスト"/>
        <xdr:cNvSpPr txBox="1"/>
      </xdr:nvSpPr>
      <xdr:spPr>
        <a:xfrm>
          <a:off x="16598900" y="2693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32294</xdr:rowOff>
    </xdr:from>
    <xdr:to>
      <xdr:col>22</xdr:col>
      <xdr:colOff>565150</xdr:colOff>
      <xdr:row>20</xdr:row>
      <xdr:rowOff>58420</xdr:rowOff>
    </xdr:to>
    <xdr:cxnSp macro="">
      <xdr:nvCxnSpPr>
        <xdr:cNvPr id="130" name="直線コネクタ 129"/>
        <xdr:cNvCxnSpPr/>
      </xdr:nvCxnSpPr>
      <xdr:spPr>
        <a:xfrm>
          <a:off x="14782800" y="346129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26324</xdr:rowOff>
    </xdr:from>
    <xdr:ext cx="736600" cy="259045"/>
    <xdr:sp macro="" textlink="">
      <xdr:nvSpPr>
        <xdr:cNvPr id="132" name="テキスト ボックス 131"/>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164556</xdr:rowOff>
    </xdr:from>
    <xdr:to>
      <xdr:col>21</xdr:col>
      <xdr:colOff>361950</xdr:colOff>
      <xdr:row>20</xdr:row>
      <xdr:rowOff>32294</xdr:rowOff>
    </xdr:to>
    <xdr:cxnSp macro="">
      <xdr:nvCxnSpPr>
        <xdr:cNvPr id="133" name="直線コネクタ 132"/>
        <xdr:cNvCxnSpPr/>
      </xdr:nvCxnSpPr>
      <xdr:spPr>
        <a:xfrm>
          <a:off x="13893800" y="342210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158586</xdr:rowOff>
    </xdr:from>
    <xdr:ext cx="762000" cy="259045"/>
    <xdr:sp macro="" textlink="">
      <xdr:nvSpPr>
        <xdr:cNvPr id="135" name="テキスト ボックス 134"/>
        <xdr:cNvSpPr txBox="1"/>
      </xdr:nvSpPr>
      <xdr:spPr>
        <a:xfrm>
          <a:off x="14401800" y="255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14333</xdr:rowOff>
    </xdr:from>
    <xdr:to>
      <xdr:col>20</xdr:col>
      <xdr:colOff>158750</xdr:colOff>
      <xdr:row>19</xdr:row>
      <xdr:rowOff>164556</xdr:rowOff>
    </xdr:to>
    <xdr:cxnSp macro="">
      <xdr:nvCxnSpPr>
        <xdr:cNvPr id="136" name="直線コネクタ 135"/>
        <xdr:cNvCxnSpPr/>
      </xdr:nvCxnSpPr>
      <xdr:spPr>
        <a:xfrm>
          <a:off x="13004800" y="3271883"/>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125928</xdr:rowOff>
    </xdr:from>
    <xdr:ext cx="762000" cy="259045"/>
    <xdr:sp macro="" textlink="">
      <xdr:nvSpPr>
        <xdr:cNvPr id="138" name="テキスト ボックス 137"/>
        <xdr:cNvSpPr txBox="1"/>
      </xdr:nvSpPr>
      <xdr:spPr>
        <a:xfrm>
          <a:off x="13512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106334</xdr:rowOff>
    </xdr:from>
    <xdr:ext cx="762000" cy="259045"/>
    <xdr:sp macro="" textlink="">
      <xdr:nvSpPr>
        <xdr:cNvPr id="140" name="テキスト ボックス 139"/>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19</xdr:row>
      <xdr:rowOff>113756</xdr:rowOff>
    </xdr:from>
    <xdr:to>
      <xdr:col>24</xdr:col>
      <xdr:colOff>82550</xdr:colOff>
      <xdr:row>20</xdr:row>
      <xdr:rowOff>43906</xdr:rowOff>
    </xdr:to>
    <xdr:sp macro="" textlink="">
      <xdr:nvSpPr>
        <xdr:cNvPr id="146" name="円/楕円 145"/>
        <xdr:cNvSpPr/>
      </xdr:nvSpPr>
      <xdr:spPr>
        <a:xfrm>
          <a:off x="16459200" y="337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85833</xdr:rowOff>
    </xdr:from>
    <xdr:ext cx="762000" cy="259045"/>
    <xdr:sp macro="" textlink="">
      <xdr:nvSpPr>
        <xdr:cNvPr id="147" name="物件費該当値テキスト"/>
        <xdr:cNvSpPr txBox="1"/>
      </xdr:nvSpPr>
      <xdr:spPr>
        <a:xfrm>
          <a:off x="16598900" y="334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7620</xdr:rowOff>
    </xdr:from>
    <xdr:to>
      <xdr:col>22</xdr:col>
      <xdr:colOff>615950</xdr:colOff>
      <xdr:row>20</xdr:row>
      <xdr:rowOff>109220</xdr:rowOff>
    </xdr:to>
    <xdr:sp macro="" textlink="">
      <xdr:nvSpPr>
        <xdr:cNvPr id="148" name="円/楕円 147"/>
        <xdr:cNvSpPr/>
      </xdr:nvSpPr>
      <xdr:spPr>
        <a:xfrm>
          <a:off x="15621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93997</xdr:rowOff>
    </xdr:from>
    <xdr:ext cx="736600" cy="259045"/>
    <xdr:sp macro="" textlink="">
      <xdr:nvSpPr>
        <xdr:cNvPr id="149" name="テキスト ボックス 148"/>
        <xdr:cNvSpPr txBox="1"/>
      </xdr:nvSpPr>
      <xdr:spPr>
        <a:xfrm>
          <a:off x="15290800" y="352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152944</xdr:rowOff>
    </xdr:from>
    <xdr:to>
      <xdr:col>21</xdr:col>
      <xdr:colOff>412750</xdr:colOff>
      <xdr:row>20</xdr:row>
      <xdr:rowOff>83094</xdr:rowOff>
    </xdr:to>
    <xdr:sp macro="" textlink="">
      <xdr:nvSpPr>
        <xdr:cNvPr id="150" name="円/楕円 149"/>
        <xdr:cNvSpPr/>
      </xdr:nvSpPr>
      <xdr:spPr>
        <a:xfrm>
          <a:off x="14732000" y="341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67871</xdr:rowOff>
    </xdr:from>
    <xdr:ext cx="762000" cy="259045"/>
    <xdr:sp macro="" textlink="">
      <xdr:nvSpPr>
        <xdr:cNvPr id="151" name="テキスト ボックス 150"/>
        <xdr:cNvSpPr txBox="1"/>
      </xdr:nvSpPr>
      <xdr:spPr>
        <a:xfrm>
          <a:off x="14401800" y="3496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113756</xdr:rowOff>
    </xdr:from>
    <xdr:to>
      <xdr:col>20</xdr:col>
      <xdr:colOff>209550</xdr:colOff>
      <xdr:row>20</xdr:row>
      <xdr:rowOff>43906</xdr:rowOff>
    </xdr:to>
    <xdr:sp macro="" textlink="">
      <xdr:nvSpPr>
        <xdr:cNvPr id="152" name="円/楕円 151"/>
        <xdr:cNvSpPr/>
      </xdr:nvSpPr>
      <xdr:spPr>
        <a:xfrm>
          <a:off x="13843000" y="337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28683</xdr:rowOff>
    </xdr:from>
    <xdr:ext cx="762000" cy="259045"/>
    <xdr:sp macro="" textlink="">
      <xdr:nvSpPr>
        <xdr:cNvPr id="153" name="テキスト ボックス 152"/>
        <xdr:cNvSpPr txBox="1"/>
      </xdr:nvSpPr>
      <xdr:spPr>
        <a:xfrm>
          <a:off x="13512800" y="345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134983</xdr:rowOff>
    </xdr:from>
    <xdr:to>
      <xdr:col>19</xdr:col>
      <xdr:colOff>6350</xdr:colOff>
      <xdr:row>19</xdr:row>
      <xdr:rowOff>65133</xdr:rowOff>
    </xdr:to>
    <xdr:sp macro="" textlink="">
      <xdr:nvSpPr>
        <xdr:cNvPr id="154" name="円/楕円 153"/>
        <xdr:cNvSpPr/>
      </xdr:nvSpPr>
      <xdr:spPr>
        <a:xfrm>
          <a:off x="12954000" y="322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49910</xdr:rowOff>
    </xdr:from>
    <xdr:ext cx="762000" cy="259045"/>
    <xdr:sp macro="" textlink="">
      <xdr:nvSpPr>
        <xdr:cNvPr id="155" name="テキスト ボックス 154"/>
        <xdr:cNvSpPr txBox="1"/>
      </xdr:nvSpPr>
      <xdr:spPr>
        <a:xfrm>
          <a:off x="12623800" y="3307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扶助費に</a:t>
          </a:r>
          <a:r>
            <a:rPr kumimoji="1" lang="ja-JP" altLang="en-US" sz="1400">
              <a:solidFill>
                <a:schemeClr val="dk1"/>
              </a:solidFill>
              <a:effectLst/>
              <a:latin typeface="+mn-lt"/>
              <a:ea typeface="+mn-ea"/>
              <a:cs typeface="+mn-cs"/>
            </a:rPr>
            <a:t>かか</a:t>
          </a:r>
          <a:r>
            <a:rPr kumimoji="1" lang="ja-JP" altLang="ja-JP" sz="1400">
              <a:solidFill>
                <a:schemeClr val="dk1"/>
              </a:solidFill>
              <a:effectLst/>
              <a:latin typeface="+mn-lt"/>
              <a:ea typeface="+mn-ea"/>
              <a:cs typeface="+mn-cs"/>
            </a:rPr>
            <a:t>る経常収支比率は</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障害者介護給付・訓練等給付費や</a:t>
          </a:r>
          <a:r>
            <a:rPr kumimoji="1" lang="ja-JP" altLang="en-US" sz="1400">
              <a:solidFill>
                <a:schemeClr val="dk1"/>
              </a:solidFill>
              <a:effectLst/>
              <a:latin typeface="+mn-lt"/>
              <a:ea typeface="+mn-ea"/>
              <a:cs typeface="+mn-cs"/>
            </a:rPr>
            <a:t>児童保育費</a:t>
          </a:r>
          <a:r>
            <a:rPr kumimoji="1" lang="ja-JP" altLang="ja-JP" sz="1400">
              <a:solidFill>
                <a:schemeClr val="dk1"/>
              </a:solidFill>
              <a:effectLst/>
              <a:latin typeface="+mn-lt"/>
              <a:ea typeface="+mn-ea"/>
              <a:cs typeface="+mn-cs"/>
            </a:rPr>
            <a:t>の</a:t>
          </a:r>
          <a:r>
            <a:rPr kumimoji="1" lang="ja-JP" altLang="en-US" sz="1400">
              <a:solidFill>
                <a:schemeClr val="dk1"/>
              </a:solidFill>
              <a:effectLst/>
              <a:latin typeface="+mn-lt"/>
              <a:ea typeface="+mn-ea"/>
              <a:cs typeface="+mn-cs"/>
            </a:rPr>
            <a:t>増加</a:t>
          </a:r>
          <a:r>
            <a:rPr kumimoji="1" lang="ja-JP" altLang="ja-JP" sz="1400">
              <a:solidFill>
                <a:schemeClr val="dk1"/>
              </a:solidFill>
              <a:effectLst/>
              <a:latin typeface="+mn-lt"/>
              <a:ea typeface="+mn-ea"/>
              <a:cs typeface="+mn-cs"/>
            </a:rPr>
            <a:t>により、上昇傾向が続いている。</a:t>
          </a:r>
          <a:endParaRPr lang="ja-JP" altLang="ja-JP" sz="1400">
            <a:effectLst/>
          </a:endParaRPr>
        </a:p>
        <a:p>
          <a:r>
            <a:rPr kumimoji="1" lang="ja-JP" altLang="ja-JP" sz="1400">
              <a:solidFill>
                <a:schemeClr val="dk1"/>
              </a:solidFill>
              <a:effectLst/>
              <a:latin typeface="+mn-lt"/>
              <a:ea typeface="+mn-ea"/>
              <a:cs typeface="+mn-cs"/>
            </a:rPr>
            <a:t>　今後、社会保障関係経費の増加が見込まれるなか、町の単独事業の見直しなどを進めていくことで、引き続き適正な給付を行うよう努める。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158750</xdr:rowOff>
    </xdr:from>
    <xdr:to>
      <xdr:col>7</xdr:col>
      <xdr:colOff>15875</xdr:colOff>
      <xdr:row>56</xdr:row>
      <xdr:rowOff>0</xdr:rowOff>
    </xdr:to>
    <xdr:cxnSp macro="">
      <xdr:nvCxnSpPr>
        <xdr:cNvPr id="188" name="直線コネクタ 187"/>
        <xdr:cNvCxnSpPr/>
      </xdr:nvCxnSpPr>
      <xdr:spPr>
        <a:xfrm>
          <a:off x="3987800" y="9588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89"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107950</xdr:rowOff>
    </xdr:from>
    <xdr:to>
      <xdr:col>5</xdr:col>
      <xdr:colOff>549275</xdr:colOff>
      <xdr:row>55</xdr:row>
      <xdr:rowOff>158750</xdr:rowOff>
    </xdr:to>
    <xdr:cxnSp macro="">
      <xdr:nvCxnSpPr>
        <xdr:cNvPr id="191" name="直線コネクタ 190"/>
        <xdr:cNvCxnSpPr/>
      </xdr:nvCxnSpPr>
      <xdr:spPr>
        <a:xfrm>
          <a:off x="3098800" y="9537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60977</xdr:rowOff>
    </xdr:from>
    <xdr:ext cx="736600" cy="259045"/>
    <xdr:sp macro="" textlink="">
      <xdr:nvSpPr>
        <xdr:cNvPr id="193" name="テキスト ボックス 192"/>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95250</xdr:rowOff>
    </xdr:from>
    <xdr:to>
      <xdr:col>4</xdr:col>
      <xdr:colOff>346075</xdr:colOff>
      <xdr:row>55</xdr:row>
      <xdr:rowOff>107950</xdr:rowOff>
    </xdr:to>
    <xdr:cxnSp macro="">
      <xdr:nvCxnSpPr>
        <xdr:cNvPr id="194" name="直線コネクタ 193"/>
        <xdr:cNvCxnSpPr/>
      </xdr:nvCxnSpPr>
      <xdr:spPr>
        <a:xfrm>
          <a:off x="2209800" y="9525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22877</xdr:rowOff>
    </xdr:from>
    <xdr:ext cx="762000" cy="259045"/>
    <xdr:sp macro="" textlink="">
      <xdr:nvSpPr>
        <xdr:cNvPr id="196" name="テキスト ボックス 195"/>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57150</xdr:rowOff>
    </xdr:from>
    <xdr:to>
      <xdr:col>3</xdr:col>
      <xdr:colOff>142875</xdr:colOff>
      <xdr:row>55</xdr:row>
      <xdr:rowOff>95250</xdr:rowOff>
    </xdr:to>
    <xdr:cxnSp macro="">
      <xdr:nvCxnSpPr>
        <xdr:cNvPr id="197" name="直線コネクタ 196"/>
        <xdr:cNvCxnSpPr/>
      </xdr:nvCxnSpPr>
      <xdr:spPr>
        <a:xfrm>
          <a:off x="1320800" y="9486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168927</xdr:rowOff>
    </xdr:from>
    <xdr:ext cx="762000" cy="259045"/>
    <xdr:sp macro="" textlink="">
      <xdr:nvSpPr>
        <xdr:cNvPr id="199" name="テキスト ボックス 198"/>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118127</xdr:rowOff>
    </xdr:from>
    <xdr:ext cx="762000" cy="259045"/>
    <xdr:sp macro="" textlink="">
      <xdr:nvSpPr>
        <xdr:cNvPr id="201" name="テキスト ボックス 200"/>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120650</xdr:rowOff>
    </xdr:from>
    <xdr:to>
      <xdr:col>7</xdr:col>
      <xdr:colOff>66675</xdr:colOff>
      <xdr:row>56</xdr:row>
      <xdr:rowOff>50800</xdr:rowOff>
    </xdr:to>
    <xdr:sp macro="" textlink="">
      <xdr:nvSpPr>
        <xdr:cNvPr id="207" name="円/楕円 206"/>
        <xdr:cNvSpPr/>
      </xdr:nvSpPr>
      <xdr:spPr>
        <a:xfrm>
          <a:off x="47752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137177</xdr:rowOff>
    </xdr:from>
    <xdr:ext cx="762000" cy="259045"/>
    <xdr:sp macro="" textlink="">
      <xdr:nvSpPr>
        <xdr:cNvPr id="208" name="扶助費該当値テキスト"/>
        <xdr:cNvSpPr txBox="1"/>
      </xdr:nvSpPr>
      <xdr:spPr>
        <a:xfrm>
          <a:off x="49149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107950</xdr:rowOff>
    </xdr:from>
    <xdr:to>
      <xdr:col>5</xdr:col>
      <xdr:colOff>600075</xdr:colOff>
      <xdr:row>56</xdr:row>
      <xdr:rowOff>38100</xdr:rowOff>
    </xdr:to>
    <xdr:sp macro="" textlink="">
      <xdr:nvSpPr>
        <xdr:cNvPr id="209" name="円/楕円 208"/>
        <xdr:cNvSpPr/>
      </xdr:nvSpPr>
      <xdr:spPr>
        <a:xfrm>
          <a:off x="3937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48277</xdr:rowOff>
    </xdr:from>
    <xdr:ext cx="736600" cy="259045"/>
    <xdr:sp macro="" textlink="">
      <xdr:nvSpPr>
        <xdr:cNvPr id="210" name="テキスト ボックス 209"/>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57150</xdr:rowOff>
    </xdr:from>
    <xdr:to>
      <xdr:col>4</xdr:col>
      <xdr:colOff>396875</xdr:colOff>
      <xdr:row>55</xdr:row>
      <xdr:rowOff>158750</xdr:rowOff>
    </xdr:to>
    <xdr:sp macro="" textlink="">
      <xdr:nvSpPr>
        <xdr:cNvPr id="211" name="円/楕円 210"/>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168927</xdr:rowOff>
    </xdr:from>
    <xdr:ext cx="762000" cy="259045"/>
    <xdr:sp macro="" textlink="">
      <xdr:nvSpPr>
        <xdr:cNvPr id="212" name="テキスト ボックス 211"/>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44450</xdr:rowOff>
    </xdr:from>
    <xdr:to>
      <xdr:col>3</xdr:col>
      <xdr:colOff>193675</xdr:colOff>
      <xdr:row>55</xdr:row>
      <xdr:rowOff>146050</xdr:rowOff>
    </xdr:to>
    <xdr:sp macro="" textlink="">
      <xdr:nvSpPr>
        <xdr:cNvPr id="213" name="円/楕円 212"/>
        <xdr:cNvSpPr/>
      </xdr:nvSpPr>
      <xdr:spPr>
        <a:xfrm>
          <a:off x="2159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156227</xdr:rowOff>
    </xdr:from>
    <xdr:ext cx="762000" cy="259045"/>
    <xdr:sp macro="" textlink="">
      <xdr:nvSpPr>
        <xdr:cNvPr id="214" name="テキスト ボックス 213"/>
        <xdr:cNvSpPr txBox="1"/>
      </xdr:nvSpPr>
      <xdr:spPr>
        <a:xfrm>
          <a:off x="1828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6350</xdr:rowOff>
    </xdr:from>
    <xdr:to>
      <xdr:col>1</xdr:col>
      <xdr:colOff>676275</xdr:colOff>
      <xdr:row>55</xdr:row>
      <xdr:rowOff>107950</xdr:rowOff>
    </xdr:to>
    <xdr:sp macro="" textlink="">
      <xdr:nvSpPr>
        <xdr:cNvPr id="215" name="円/楕円 214"/>
        <xdr:cNvSpPr/>
      </xdr:nvSpPr>
      <xdr:spPr>
        <a:xfrm>
          <a:off x="1270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118127</xdr:rowOff>
    </xdr:from>
    <xdr:ext cx="762000" cy="259045"/>
    <xdr:sp macro="" textlink="">
      <xdr:nvSpPr>
        <xdr:cNvPr id="216" name="テキスト ボックス 215"/>
        <xdr:cNvSpPr txBox="1"/>
      </xdr:nvSpPr>
      <xdr:spPr>
        <a:xfrm>
          <a:off x="939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b="0" i="0" baseline="0">
              <a:solidFill>
                <a:schemeClr val="dk1"/>
              </a:solidFill>
              <a:effectLst/>
              <a:latin typeface="+mn-lt"/>
              <a:ea typeface="+mn-ea"/>
              <a:cs typeface="+mn-cs"/>
            </a:rPr>
            <a:t>　類似団体平均を上回っている要因としては、下水道施設の新設改良費など</a:t>
          </a:r>
          <a:r>
            <a:rPr lang="ja-JP" altLang="en-US" sz="1400" b="0" i="0" baseline="0">
              <a:solidFill>
                <a:schemeClr val="dk1"/>
              </a:solidFill>
              <a:effectLst/>
              <a:latin typeface="+mn-lt"/>
              <a:ea typeface="+mn-ea"/>
              <a:cs typeface="+mn-cs"/>
            </a:rPr>
            <a:t>にかかる</a:t>
          </a:r>
          <a:r>
            <a:rPr lang="ja-JP" altLang="ja-JP" sz="1400" b="0" i="0" baseline="0">
              <a:solidFill>
                <a:schemeClr val="dk1"/>
              </a:solidFill>
              <a:effectLst/>
              <a:latin typeface="+mn-lt"/>
              <a:ea typeface="+mn-ea"/>
              <a:cs typeface="+mn-cs"/>
            </a:rPr>
            <a:t>公営企業会計への繰出が必要となっていること、また、国民健康保険事業会計の財政状況に</a:t>
          </a:r>
          <a:r>
            <a:rPr lang="ja-JP" altLang="en-US" sz="1400" b="0" i="0" baseline="0">
              <a:solidFill>
                <a:schemeClr val="dk1"/>
              </a:solidFill>
              <a:effectLst/>
              <a:latin typeface="+mn-lt"/>
              <a:ea typeface="+mn-ea"/>
              <a:cs typeface="+mn-cs"/>
            </a:rPr>
            <a:t>ともな</a:t>
          </a:r>
          <a:r>
            <a:rPr lang="ja-JP" altLang="ja-JP" sz="1400" b="0" i="0" baseline="0">
              <a:solidFill>
                <a:schemeClr val="dk1"/>
              </a:solidFill>
              <a:effectLst/>
              <a:latin typeface="+mn-lt"/>
              <a:ea typeface="+mn-ea"/>
              <a:cs typeface="+mn-cs"/>
            </a:rPr>
            <a:t>い、赤字補填繰出を行っていることがあげられる。</a:t>
          </a:r>
          <a:endParaRPr lang="ja-JP" altLang="ja-JP" sz="1400">
            <a:effectLst/>
          </a:endParaRPr>
        </a:p>
        <a:p>
          <a:pPr rtl="0"/>
          <a:r>
            <a:rPr lang="ja-JP" altLang="ja-JP" sz="1400" b="0" i="0" baseline="0">
              <a:solidFill>
                <a:schemeClr val="dk1"/>
              </a:solidFill>
              <a:effectLst/>
              <a:latin typeface="+mn-lt"/>
              <a:ea typeface="+mn-ea"/>
              <a:cs typeface="+mn-cs"/>
            </a:rPr>
            <a:t>　経費の節減や国民健康保険料の適正化を図ることなどにより、普通会計の負担額を減らしていくよう努める。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123190</xdr:rowOff>
    </xdr:from>
    <xdr:to>
      <xdr:col>24</xdr:col>
      <xdr:colOff>31750</xdr:colOff>
      <xdr:row>57</xdr:row>
      <xdr:rowOff>161290</xdr:rowOff>
    </xdr:to>
    <xdr:cxnSp macro="">
      <xdr:nvCxnSpPr>
        <xdr:cNvPr id="249" name="直線コネクタ 248"/>
        <xdr:cNvCxnSpPr/>
      </xdr:nvCxnSpPr>
      <xdr:spPr>
        <a:xfrm flipV="1">
          <a:off x="15671800" y="98958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0"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100330</xdr:rowOff>
    </xdr:from>
    <xdr:to>
      <xdr:col>22</xdr:col>
      <xdr:colOff>565150</xdr:colOff>
      <xdr:row>57</xdr:row>
      <xdr:rowOff>161290</xdr:rowOff>
    </xdr:to>
    <xdr:cxnSp macro="">
      <xdr:nvCxnSpPr>
        <xdr:cNvPr id="252" name="直線コネクタ 251"/>
        <xdr:cNvCxnSpPr/>
      </xdr:nvCxnSpPr>
      <xdr:spPr>
        <a:xfrm>
          <a:off x="14782800" y="9872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4" name="テキスト ボックス 25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77470</xdr:rowOff>
    </xdr:from>
    <xdr:to>
      <xdr:col>21</xdr:col>
      <xdr:colOff>361950</xdr:colOff>
      <xdr:row>57</xdr:row>
      <xdr:rowOff>100330</xdr:rowOff>
    </xdr:to>
    <xdr:cxnSp macro="">
      <xdr:nvCxnSpPr>
        <xdr:cNvPr id="255" name="直線コネクタ 254"/>
        <xdr:cNvCxnSpPr/>
      </xdr:nvCxnSpPr>
      <xdr:spPr>
        <a:xfrm>
          <a:off x="13893800" y="9850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7" name="テキスト ボックス 256"/>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77470</xdr:rowOff>
    </xdr:from>
    <xdr:to>
      <xdr:col>20</xdr:col>
      <xdr:colOff>158750</xdr:colOff>
      <xdr:row>57</xdr:row>
      <xdr:rowOff>85090</xdr:rowOff>
    </xdr:to>
    <xdr:cxnSp macro="">
      <xdr:nvCxnSpPr>
        <xdr:cNvPr id="258" name="直線コネクタ 257"/>
        <xdr:cNvCxnSpPr/>
      </xdr:nvCxnSpPr>
      <xdr:spPr>
        <a:xfrm flipV="1">
          <a:off x="13004800" y="9850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0" name="テキスト ボックス 259"/>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62" name="テキスト ボックス 261"/>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72390</xdr:rowOff>
    </xdr:from>
    <xdr:to>
      <xdr:col>24</xdr:col>
      <xdr:colOff>82550</xdr:colOff>
      <xdr:row>58</xdr:row>
      <xdr:rowOff>2540</xdr:rowOff>
    </xdr:to>
    <xdr:sp macro="" textlink="">
      <xdr:nvSpPr>
        <xdr:cNvPr id="268" name="円/楕円 267"/>
        <xdr:cNvSpPr/>
      </xdr:nvSpPr>
      <xdr:spPr>
        <a:xfrm>
          <a:off x="164592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44467</xdr:rowOff>
    </xdr:from>
    <xdr:ext cx="762000" cy="259045"/>
    <xdr:sp macro="" textlink="">
      <xdr:nvSpPr>
        <xdr:cNvPr id="269" name="その他該当値テキスト"/>
        <xdr:cNvSpPr txBox="1"/>
      </xdr:nvSpPr>
      <xdr:spPr>
        <a:xfrm>
          <a:off x="165989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110490</xdr:rowOff>
    </xdr:from>
    <xdr:to>
      <xdr:col>22</xdr:col>
      <xdr:colOff>615950</xdr:colOff>
      <xdr:row>58</xdr:row>
      <xdr:rowOff>40640</xdr:rowOff>
    </xdr:to>
    <xdr:sp macro="" textlink="">
      <xdr:nvSpPr>
        <xdr:cNvPr id="270" name="円/楕円 269"/>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25417</xdr:rowOff>
    </xdr:from>
    <xdr:ext cx="736600" cy="259045"/>
    <xdr:sp macro="" textlink="">
      <xdr:nvSpPr>
        <xdr:cNvPr id="271" name="テキスト ボックス 270"/>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49530</xdr:rowOff>
    </xdr:from>
    <xdr:to>
      <xdr:col>21</xdr:col>
      <xdr:colOff>412750</xdr:colOff>
      <xdr:row>57</xdr:row>
      <xdr:rowOff>151130</xdr:rowOff>
    </xdr:to>
    <xdr:sp macro="" textlink="">
      <xdr:nvSpPr>
        <xdr:cNvPr id="272" name="円/楕円 271"/>
        <xdr:cNvSpPr/>
      </xdr:nvSpPr>
      <xdr:spPr>
        <a:xfrm>
          <a:off x="14732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135907</xdr:rowOff>
    </xdr:from>
    <xdr:ext cx="762000" cy="259045"/>
    <xdr:sp macro="" textlink="">
      <xdr:nvSpPr>
        <xdr:cNvPr id="273" name="テキスト ボックス 272"/>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26670</xdr:rowOff>
    </xdr:from>
    <xdr:to>
      <xdr:col>20</xdr:col>
      <xdr:colOff>209550</xdr:colOff>
      <xdr:row>57</xdr:row>
      <xdr:rowOff>128270</xdr:rowOff>
    </xdr:to>
    <xdr:sp macro="" textlink="">
      <xdr:nvSpPr>
        <xdr:cNvPr id="274" name="円/楕円 273"/>
        <xdr:cNvSpPr/>
      </xdr:nvSpPr>
      <xdr:spPr>
        <a:xfrm>
          <a:off x="13843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113047</xdr:rowOff>
    </xdr:from>
    <xdr:ext cx="762000" cy="259045"/>
    <xdr:sp macro="" textlink="">
      <xdr:nvSpPr>
        <xdr:cNvPr id="275" name="テキスト ボックス 274"/>
        <xdr:cNvSpPr txBox="1"/>
      </xdr:nvSpPr>
      <xdr:spPr>
        <a:xfrm>
          <a:off x="13512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34290</xdr:rowOff>
    </xdr:from>
    <xdr:to>
      <xdr:col>19</xdr:col>
      <xdr:colOff>6350</xdr:colOff>
      <xdr:row>57</xdr:row>
      <xdr:rowOff>135890</xdr:rowOff>
    </xdr:to>
    <xdr:sp macro="" textlink="">
      <xdr:nvSpPr>
        <xdr:cNvPr id="276" name="円/楕円 275"/>
        <xdr:cNvSpPr/>
      </xdr:nvSpPr>
      <xdr:spPr>
        <a:xfrm>
          <a:off x="12954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120667</xdr:rowOff>
    </xdr:from>
    <xdr:ext cx="762000" cy="259045"/>
    <xdr:sp macro="" textlink="">
      <xdr:nvSpPr>
        <xdr:cNvPr id="277" name="テキスト ボックス 276"/>
        <xdr:cNvSpPr txBox="1"/>
      </xdr:nvSpPr>
      <xdr:spPr>
        <a:xfrm>
          <a:off x="12623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団体補助に対する補助金</a:t>
          </a:r>
          <a:r>
            <a:rPr lang="ja-JP" altLang="en-US" sz="1400" b="0" i="0" baseline="0">
              <a:solidFill>
                <a:schemeClr val="dk1"/>
              </a:solidFill>
              <a:effectLst/>
              <a:latin typeface="+mn-lt"/>
              <a:ea typeface="+mn-ea"/>
              <a:cs typeface="+mn-cs"/>
            </a:rPr>
            <a:t>は</a:t>
          </a:r>
          <a:r>
            <a:rPr lang="ja-JP" altLang="ja-JP" sz="1400" b="0" i="0" baseline="0">
              <a:solidFill>
                <a:schemeClr val="dk1"/>
              </a:solidFill>
              <a:effectLst/>
              <a:latin typeface="+mn-lt"/>
              <a:ea typeface="+mn-ea"/>
              <a:cs typeface="+mn-cs"/>
            </a:rPr>
            <a:t>原則前年度同額の措置を講じており、</a:t>
          </a:r>
          <a:r>
            <a:rPr lang="ja-JP" altLang="ja-JP" sz="11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平成２６年度から</a:t>
          </a:r>
          <a:r>
            <a:rPr lang="ja-JP" altLang="en-US" sz="1400" b="0" i="0" baseline="0">
              <a:solidFill>
                <a:schemeClr val="dk1"/>
              </a:solidFill>
              <a:effectLst/>
              <a:latin typeface="+mn-lt"/>
              <a:ea typeface="+mn-ea"/>
              <a:cs typeface="+mn-cs"/>
            </a:rPr>
            <a:t>は</a:t>
          </a:r>
          <a:r>
            <a:rPr lang="ja-JP" altLang="ja-JP" sz="1400" b="0" i="0" baseline="0">
              <a:solidFill>
                <a:schemeClr val="dk1"/>
              </a:solidFill>
              <a:effectLst/>
              <a:latin typeface="+mn-lt"/>
              <a:ea typeface="+mn-ea"/>
              <a:cs typeface="+mn-cs"/>
            </a:rPr>
            <a:t>奈良県広域消防組合への負担金が増加したものの、</a:t>
          </a:r>
          <a:r>
            <a:rPr lang="ja-JP" altLang="en-US" sz="1400" b="0" i="0" baseline="0">
              <a:solidFill>
                <a:schemeClr val="dk1"/>
              </a:solidFill>
              <a:effectLst/>
              <a:latin typeface="+mn-lt"/>
              <a:ea typeface="+mn-ea"/>
              <a:cs typeface="+mn-cs"/>
            </a:rPr>
            <a:t>例年</a:t>
          </a:r>
          <a:r>
            <a:rPr lang="ja-JP" altLang="ja-JP" sz="1400" b="0" i="0" baseline="0">
              <a:solidFill>
                <a:schemeClr val="dk1"/>
              </a:solidFill>
              <a:effectLst/>
              <a:latin typeface="+mn-lt"/>
              <a:ea typeface="+mn-ea"/>
              <a:cs typeface="+mn-cs"/>
            </a:rPr>
            <a:t>類似団体</a:t>
          </a:r>
          <a:r>
            <a:rPr lang="ja-JP" altLang="en-US" sz="1400" b="0" i="0" baseline="0">
              <a:solidFill>
                <a:schemeClr val="dk1"/>
              </a:solidFill>
              <a:effectLst/>
              <a:latin typeface="+mn-lt"/>
              <a:ea typeface="+mn-ea"/>
              <a:cs typeface="+mn-cs"/>
            </a:rPr>
            <a:t>平均</a:t>
          </a:r>
          <a:r>
            <a:rPr lang="ja-JP" altLang="ja-JP" sz="1400" b="0" i="0" baseline="0">
              <a:solidFill>
                <a:schemeClr val="dk1"/>
              </a:solidFill>
              <a:effectLst/>
              <a:latin typeface="+mn-lt"/>
              <a:ea typeface="+mn-ea"/>
              <a:cs typeface="+mn-cs"/>
            </a:rPr>
            <a:t>を下回っている。</a:t>
          </a:r>
          <a:endParaRPr lang="ja-JP" altLang="ja-JP" sz="1400">
            <a:effectLst/>
          </a:endParaRPr>
        </a:p>
        <a:p>
          <a:pPr rtl="0"/>
          <a:r>
            <a:rPr lang="ja-JP" altLang="ja-JP" sz="1400" b="0" i="0" baseline="0">
              <a:solidFill>
                <a:schemeClr val="dk1"/>
              </a:solidFill>
              <a:effectLst/>
              <a:latin typeface="+mn-lt"/>
              <a:ea typeface="+mn-ea"/>
              <a:cs typeface="+mn-cs"/>
            </a:rPr>
            <a:t>　</a:t>
          </a:r>
          <a:r>
            <a:rPr lang="ja-JP" altLang="en-US" sz="1400" b="0" i="0" baseline="0">
              <a:solidFill>
                <a:schemeClr val="dk1"/>
              </a:solidFill>
              <a:effectLst/>
              <a:latin typeface="+mn-lt"/>
              <a:ea typeface="+mn-ea"/>
              <a:cs typeface="+mn-cs"/>
            </a:rPr>
            <a:t>今後</a:t>
          </a:r>
          <a:r>
            <a:rPr lang="ja-JP" altLang="ja-JP" sz="1400" b="0" i="0" baseline="0">
              <a:solidFill>
                <a:schemeClr val="dk1"/>
              </a:solidFill>
              <a:effectLst/>
              <a:latin typeface="+mn-lt"/>
              <a:ea typeface="+mn-ea"/>
              <a:cs typeface="+mn-cs"/>
            </a:rPr>
            <a:t>も</a:t>
          </a:r>
          <a:r>
            <a:rPr lang="ja-JP" altLang="en-US" sz="1400" b="0" i="0" baseline="0">
              <a:solidFill>
                <a:schemeClr val="dk1"/>
              </a:solidFill>
              <a:effectLst/>
              <a:latin typeface="+mn-lt"/>
              <a:ea typeface="+mn-ea"/>
              <a:cs typeface="+mn-cs"/>
            </a:rPr>
            <a:t>、</a:t>
          </a:r>
          <a:r>
            <a:rPr lang="ja-JP" altLang="ja-JP" sz="1400" b="0" i="0" baseline="0">
              <a:solidFill>
                <a:schemeClr val="dk1"/>
              </a:solidFill>
              <a:effectLst/>
              <a:latin typeface="+mn-lt"/>
              <a:ea typeface="+mn-ea"/>
              <a:cs typeface="+mn-cs"/>
            </a:rPr>
            <a:t>原則同額</a:t>
          </a:r>
          <a:r>
            <a:rPr lang="ja-JP" altLang="en-US" sz="1400" b="0" i="0" baseline="0">
              <a:solidFill>
                <a:schemeClr val="dk1"/>
              </a:solidFill>
              <a:effectLst/>
              <a:latin typeface="+mn-lt"/>
              <a:ea typeface="+mn-ea"/>
              <a:cs typeface="+mn-cs"/>
            </a:rPr>
            <a:t>の</a:t>
          </a:r>
          <a:r>
            <a:rPr lang="ja-JP" altLang="ja-JP" sz="1400" b="0" i="0" baseline="0">
              <a:solidFill>
                <a:schemeClr val="dk1"/>
              </a:solidFill>
              <a:effectLst/>
              <a:latin typeface="+mn-lt"/>
              <a:ea typeface="+mn-ea"/>
              <a:cs typeface="+mn-cs"/>
            </a:rPr>
            <a:t>措置を講じることとしており、その維持・抑制に努める</a:t>
          </a:r>
          <a:r>
            <a:rPr lang="ja-JP" altLang="en-US" sz="1400" b="0" i="0" baseline="0">
              <a:solidFill>
                <a:schemeClr val="dk1"/>
              </a:solidFill>
              <a:effectLst/>
              <a:latin typeface="+mn-lt"/>
              <a:ea typeface="+mn-ea"/>
              <a:cs typeface="+mn-cs"/>
            </a:rPr>
            <a:t>とともに、</a:t>
          </a:r>
          <a:r>
            <a:rPr lang="ja-JP" altLang="ja-JP" sz="1400" b="0" i="0" baseline="0">
              <a:solidFill>
                <a:schemeClr val="dk1"/>
              </a:solidFill>
              <a:effectLst/>
              <a:latin typeface="+mn-lt"/>
              <a:ea typeface="+mn-ea"/>
              <a:cs typeface="+mn-cs"/>
            </a:rPr>
            <a:t>補助の額が適正かどうか</a:t>
          </a:r>
          <a:r>
            <a:rPr lang="ja-JP" altLang="en-US" sz="1400" b="0" i="0" baseline="0">
              <a:solidFill>
                <a:schemeClr val="dk1"/>
              </a:solidFill>
              <a:effectLst/>
              <a:latin typeface="+mn-lt"/>
              <a:ea typeface="+mn-ea"/>
              <a:cs typeface="+mn-cs"/>
            </a:rPr>
            <a:t>、</a:t>
          </a:r>
          <a:r>
            <a:rPr lang="ja-JP" altLang="ja-JP" sz="1400" b="0" i="0" baseline="0">
              <a:solidFill>
                <a:schemeClr val="dk1"/>
              </a:solidFill>
              <a:effectLst/>
              <a:latin typeface="+mn-lt"/>
              <a:ea typeface="+mn-ea"/>
              <a:cs typeface="+mn-cs"/>
            </a:rPr>
            <a:t>見直しや廃止</a:t>
          </a:r>
          <a:r>
            <a:rPr lang="ja-JP" altLang="en-US" sz="1400" b="0" i="0" baseline="0">
              <a:solidFill>
                <a:schemeClr val="dk1"/>
              </a:solidFill>
              <a:effectLst/>
              <a:latin typeface="+mn-lt"/>
              <a:ea typeface="+mn-ea"/>
              <a:cs typeface="+mn-cs"/>
            </a:rPr>
            <a:t>の</a:t>
          </a:r>
          <a:r>
            <a:rPr lang="ja-JP" altLang="ja-JP" sz="1400" b="0" i="0" baseline="0">
              <a:solidFill>
                <a:schemeClr val="dk1"/>
              </a:solidFill>
              <a:effectLst/>
              <a:latin typeface="+mn-lt"/>
              <a:ea typeface="+mn-ea"/>
              <a:cs typeface="+mn-cs"/>
            </a:rPr>
            <a:t>検討</a:t>
          </a:r>
          <a:r>
            <a:rPr lang="ja-JP" altLang="en-US" sz="1400" b="0" i="0" baseline="0">
              <a:solidFill>
                <a:schemeClr val="dk1"/>
              </a:solidFill>
              <a:effectLst/>
              <a:latin typeface="+mn-lt"/>
              <a:ea typeface="+mn-ea"/>
              <a:cs typeface="+mn-cs"/>
            </a:rPr>
            <a:t>をすすめる。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8128</xdr:rowOff>
    </xdr:from>
    <xdr:to>
      <xdr:col>24</xdr:col>
      <xdr:colOff>31750</xdr:colOff>
      <xdr:row>36</xdr:row>
      <xdr:rowOff>40132</xdr:rowOff>
    </xdr:to>
    <xdr:cxnSp macro="">
      <xdr:nvCxnSpPr>
        <xdr:cNvPr id="307" name="直線コネクタ 306"/>
        <xdr:cNvCxnSpPr/>
      </xdr:nvCxnSpPr>
      <xdr:spPr>
        <a:xfrm flipV="1">
          <a:off x="15671800" y="61803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26416</xdr:rowOff>
    </xdr:from>
    <xdr:to>
      <xdr:col>22</xdr:col>
      <xdr:colOff>565150</xdr:colOff>
      <xdr:row>36</xdr:row>
      <xdr:rowOff>40132</xdr:rowOff>
    </xdr:to>
    <xdr:cxnSp macro="">
      <xdr:nvCxnSpPr>
        <xdr:cNvPr id="310" name="直線コネクタ 309"/>
        <xdr:cNvCxnSpPr/>
      </xdr:nvCxnSpPr>
      <xdr:spPr>
        <a:xfrm>
          <a:off x="14782800" y="61986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12" name="テキスト ボックス 311"/>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26416</xdr:rowOff>
    </xdr:from>
    <xdr:to>
      <xdr:col>21</xdr:col>
      <xdr:colOff>361950</xdr:colOff>
      <xdr:row>36</xdr:row>
      <xdr:rowOff>26416</xdr:rowOff>
    </xdr:to>
    <xdr:cxnSp macro="">
      <xdr:nvCxnSpPr>
        <xdr:cNvPr id="313" name="直線コネクタ 312"/>
        <xdr:cNvCxnSpPr/>
      </xdr:nvCxnSpPr>
      <xdr:spPr>
        <a:xfrm>
          <a:off x="13893800" y="61986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271</xdr:rowOff>
    </xdr:from>
    <xdr:ext cx="762000" cy="259045"/>
    <xdr:sp macro="" textlink="">
      <xdr:nvSpPr>
        <xdr:cNvPr id="315" name="テキスト ボックス 31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8128</xdr:rowOff>
    </xdr:from>
    <xdr:to>
      <xdr:col>20</xdr:col>
      <xdr:colOff>158750</xdr:colOff>
      <xdr:row>36</xdr:row>
      <xdr:rowOff>26416</xdr:rowOff>
    </xdr:to>
    <xdr:cxnSp macro="">
      <xdr:nvCxnSpPr>
        <xdr:cNvPr id="316" name="直線コネクタ 315"/>
        <xdr:cNvCxnSpPr/>
      </xdr:nvCxnSpPr>
      <xdr:spPr>
        <a:xfrm>
          <a:off x="13004800" y="61803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18" name="テキスト ボックス 31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20" name="テキスト ボックス 319"/>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128778</xdr:rowOff>
    </xdr:from>
    <xdr:to>
      <xdr:col>24</xdr:col>
      <xdr:colOff>82550</xdr:colOff>
      <xdr:row>36</xdr:row>
      <xdr:rowOff>58928</xdr:rowOff>
    </xdr:to>
    <xdr:sp macro="" textlink="">
      <xdr:nvSpPr>
        <xdr:cNvPr id="326" name="円/楕円 325"/>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145305</xdr:rowOff>
    </xdr:from>
    <xdr:ext cx="762000" cy="259045"/>
    <xdr:sp macro="" textlink="">
      <xdr:nvSpPr>
        <xdr:cNvPr id="327" name="補助費等該当値テキスト"/>
        <xdr:cNvSpPr txBox="1"/>
      </xdr:nvSpPr>
      <xdr:spPr>
        <a:xfrm>
          <a:off x="16598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160782</xdr:rowOff>
    </xdr:from>
    <xdr:to>
      <xdr:col>22</xdr:col>
      <xdr:colOff>615950</xdr:colOff>
      <xdr:row>36</xdr:row>
      <xdr:rowOff>90932</xdr:rowOff>
    </xdr:to>
    <xdr:sp macro="" textlink="">
      <xdr:nvSpPr>
        <xdr:cNvPr id="328" name="円/楕円 327"/>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101109</xdr:rowOff>
    </xdr:from>
    <xdr:ext cx="736600" cy="259045"/>
    <xdr:sp macro="" textlink="">
      <xdr:nvSpPr>
        <xdr:cNvPr id="329" name="テキスト ボックス 328"/>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147066</xdr:rowOff>
    </xdr:from>
    <xdr:to>
      <xdr:col>21</xdr:col>
      <xdr:colOff>412750</xdr:colOff>
      <xdr:row>36</xdr:row>
      <xdr:rowOff>77216</xdr:rowOff>
    </xdr:to>
    <xdr:sp macro="" textlink="">
      <xdr:nvSpPr>
        <xdr:cNvPr id="330" name="円/楕円 329"/>
        <xdr:cNvSpPr/>
      </xdr:nvSpPr>
      <xdr:spPr>
        <a:xfrm>
          <a:off x="14732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31" name="テキスト ボックス 330"/>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147066</xdr:rowOff>
    </xdr:from>
    <xdr:to>
      <xdr:col>20</xdr:col>
      <xdr:colOff>209550</xdr:colOff>
      <xdr:row>36</xdr:row>
      <xdr:rowOff>77216</xdr:rowOff>
    </xdr:to>
    <xdr:sp macro="" textlink="">
      <xdr:nvSpPr>
        <xdr:cNvPr id="332" name="円/楕円 331"/>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33" name="テキスト ボックス 332"/>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128778</xdr:rowOff>
    </xdr:from>
    <xdr:to>
      <xdr:col>19</xdr:col>
      <xdr:colOff>6350</xdr:colOff>
      <xdr:row>36</xdr:row>
      <xdr:rowOff>58928</xdr:rowOff>
    </xdr:to>
    <xdr:sp macro="" textlink="">
      <xdr:nvSpPr>
        <xdr:cNvPr id="334" name="円/楕円 333"/>
        <xdr:cNvSpPr/>
      </xdr:nvSpPr>
      <xdr:spPr>
        <a:xfrm>
          <a:off x="12954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69105</xdr:rowOff>
    </xdr:from>
    <xdr:ext cx="762000" cy="259045"/>
    <xdr:sp macro="" textlink="">
      <xdr:nvSpPr>
        <xdr:cNvPr id="335" name="テキスト ボックス 334"/>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ＪＲ法隆寺駅周辺整備事業や総合保健福祉会館建設事業などの大型建設事業の償還が開始しているが、</a:t>
          </a:r>
          <a:r>
            <a:rPr kumimoji="1" lang="ja-JP" altLang="ja-JP" sz="1400">
              <a:solidFill>
                <a:schemeClr val="dk1"/>
              </a:solidFill>
              <a:effectLst/>
              <a:latin typeface="+mn-lt"/>
              <a:ea typeface="+mn-ea"/>
              <a:cs typeface="+mn-cs"/>
            </a:rPr>
            <a:t>経常一般財源及び臨時財政対策債の増加により、前年度と比較して</a:t>
          </a:r>
          <a:r>
            <a:rPr kumimoji="1" lang="ja-JP" altLang="en-US" sz="1400">
              <a:solidFill>
                <a:schemeClr val="dk1"/>
              </a:solidFill>
              <a:effectLst/>
              <a:latin typeface="+mn-lt"/>
              <a:ea typeface="+mn-ea"/>
              <a:cs typeface="+mn-cs"/>
            </a:rPr>
            <a:t>１．２</a:t>
          </a:r>
          <a:r>
            <a:rPr kumimoji="1" lang="ja-JP" altLang="ja-JP" sz="1400">
              <a:solidFill>
                <a:schemeClr val="dk1"/>
              </a:solidFill>
              <a:effectLst/>
              <a:latin typeface="+mn-lt"/>
              <a:ea typeface="+mn-ea"/>
              <a:cs typeface="+mn-cs"/>
            </a:rPr>
            <a:t>ポイント減少した。</a:t>
          </a:r>
          <a:endParaRPr lang="ja-JP" altLang="ja-JP" sz="1400">
            <a:effectLst/>
          </a:endParaRPr>
        </a:p>
        <a:p>
          <a:pPr rtl="0"/>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今後も、普通建設事業の抑制に努めるとともに、公債費の縮減に向け地方債発行の適正化を図る。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81</xdr:row>
      <xdr:rowOff>46989</xdr:rowOff>
    </xdr:to>
    <xdr:cxnSp macro="">
      <xdr:nvCxnSpPr>
        <xdr:cNvPr id="363" name="直線コネクタ 362"/>
        <xdr:cNvCxnSpPr/>
      </xdr:nvCxnSpPr>
      <xdr:spPr>
        <a:xfrm flipV="1">
          <a:off x="4826000" y="124942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6"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7" name="直線コネクタ 366"/>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127000</xdr:rowOff>
    </xdr:from>
    <xdr:to>
      <xdr:col>7</xdr:col>
      <xdr:colOff>15875</xdr:colOff>
      <xdr:row>77</xdr:row>
      <xdr:rowOff>46989</xdr:rowOff>
    </xdr:to>
    <xdr:cxnSp macro="">
      <xdr:nvCxnSpPr>
        <xdr:cNvPr id="368" name="直線コネクタ 367"/>
        <xdr:cNvCxnSpPr/>
      </xdr:nvCxnSpPr>
      <xdr:spPr>
        <a:xfrm flipV="1">
          <a:off x="3987800" y="13157200"/>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47007</xdr:rowOff>
    </xdr:from>
    <xdr:ext cx="762000" cy="259045"/>
    <xdr:sp macro="" textlink="">
      <xdr:nvSpPr>
        <xdr:cNvPr id="369" name="公債費平均値テキスト"/>
        <xdr:cNvSpPr txBox="1"/>
      </xdr:nvSpPr>
      <xdr:spPr>
        <a:xfrm>
          <a:off x="4914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0" name="フローチャート : 判断 369"/>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46989</xdr:rowOff>
    </xdr:from>
    <xdr:to>
      <xdr:col>5</xdr:col>
      <xdr:colOff>549275</xdr:colOff>
      <xdr:row>77</xdr:row>
      <xdr:rowOff>46989</xdr:rowOff>
    </xdr:to>
    <xdr:cxnSp macro="">
      <xdr:nvCxnSpPr>
        <xdr:cNvPr id="371" name="直線コネクタ 370"/>
        <xdr:cNvCxnSpPr/>
      </xdr:nvCxnSpPr>
      <xdr:spPr>
        <a:xfrm>
          <a:off x="3098800" y="13248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2" name="フローチャート :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73" name="テキスト ボックス 372"/>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46989</xdr:rowOff>
    </xdr:from>
    <xdr:to>
      <xdr:col>4</xdr:col>
      <xdr:colOff>346075</xdr:colOff>
      <xdr:row>77</xdr:row>
      <xdr:rowOff>54611</xdr:rowOff>
    </xdr:to>
    <xdr:cxnSp macro="">
      <xdr:nvCxnSpPr>
        <xdr:cNvPr id="374" name="直線コネクタ 373"/>
        <xdr:cNvCxnSpPr/>
      </xdr:nvCxnSpPr>
      <xdr:spPr>
        <a:xfrm flipV="1">
          <a:off x="2209800" y="132486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5" name="フローチャート : 判断 374"/>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100347</xdr:rowOff>
    </xdr:from>
    <xdr:ext cx="762000" cy="259045"/>
    <xdr:sp macro="" textlink="">
      <xdr:nvSpPr>
        <xdr:cNvPr id="376" name="テキスト ボックス 375"/>
        <xdr:cNvSpPr txBox="1"/>
      </xdr:nvSpPr>
      <xdr:spPr>
        <a:xfrm>
          <a:off x="2717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54611</xdr:rowOff>
    </xdr:from>
    <xdr:to>
      <xdr:col>3</xdr:col>
      <xdr:colOff>142875</xdr:colOff>
      <xdr:row>77</xdr:row>
      <xdr:rowOff>77470</xdr:rowOff>
    </xdr:to>
    <xdr:cxnSp macro="">
      <xdr:nvCxnSpPr>
        <xdr:cNvPr id="377" name="直線コネクタ 376"/>
        <xdr:cNvCxnSpPr/>
      </xdr:nvCxnSpPr>
      <xdr:spPr>
        <a:xfrm flipV="1">
          <a:off x="1320800" y="132562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8" name="フローチャート : 判断 377"/>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79" name="テキスト ボックス 378"/>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0" name="フローチャート : 判断 379"/>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135907</xdr:rowOff>
    </xdr:from>
    <xdr:ext cx="762000" cy="259045"/>
    <xdr:sp macro="" textlink="">
      <xdr:nvSpPr>
        <xdr:cNvPr id="381" name="テキスト ボックス 380"/>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76200</xdr:rowOff>
    </xdr:from>
    <xdr:to>
      <xdr:col>7</xdr:col>
      <xdr:colOff>66675</xdr:colOff>
      <xdr:row>77</xdr:row>
      <xdr:rowOff>6350</xdr:rowOff>
    </xdr:to>
    <xdr:sp macro="" textlink="">
      <xdr:nvSpPr>
        <xdr:cNvPr id="387" name="円/楕円 386"/>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48277</xdr:rowOff>
    </xdr:from>
    <xdr:ext cx="762000" cy="259045"/>
    <xdr:sp macro="" textlink="">
      <xdr:nvSpPr>
        <xdr:cNvPr id="388" name="公債費該当値テキスト"/>
        <xdr:cNvSpPr txBox="1"/>
      </xdr:nvSpPr>
      <xdr:spPr>
        <a:xfrm>
          <a:off x="49149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167639</xdr:rowOff>
    </xdr:from>
    <xdr:to>
      <xdr:col>5</xdr:col>
      <xdr:colOff>600075</xdr:colOff>
      <xdr:row>77</xdr:row>
      <xdr:rowOff>97789</xdr:rowOff>
    </xdr:to>
    <xdr:sp macro="" textlink="">
      <xdr:nvSpPr>
        <xdr:cNvPr id="389" name="円/楕円 388"/>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82566</xdr:rowOff>
    </xdr:from>
    <xdr:ext cx="736600" cy="259045"/>
    <xdr:sp macro="" textlink="">
      <xdr:nvSpPr>
        <xdr:cNvPr id="390" name="テキスト ボックス 389"/>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167639</xdr:rowOff>
    </xdr:from>
    <xdr:to>
      <xdr:col>4</xdr:col>
      <xdr:colOff>396875</xdr:colOff>
      <xdr:row>77</xdr:row>
      <xdr:rowOff>97789</xdr:rowOff>
    </xdr:to>
    <xdr:sp macro="" textlink="">
      <xdr:nvSpPr>
        <xdr:cNvPr id="391" name="円/楕円 390"/>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82566</xdr:rowOff>
    </xdr:from>
    <xdr:ext cx="762000" cy="259045"/>
    <xdr:sp macro="" textlink="">
      <xdr:nvSpPr>
        <xdr:cNvPr id="392" name="テキスト ボックス 391"/>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3811</xdr:rowOff>
    </xdr:from>
    <xdr:to>
      <xdr:col>3</xdr:col>
      <xdr:colOff>193675</xdr:colOff>
      <xdr:row>77</xdr:row>
      <xdr:rowOff>105411</xdr:rowOff>
    </xdr:to>
    <xdr:sp macro="" textlink="">
      <xdr:nvSpPr>
        <xdr:cNvPr id="393" name="円/楕円 392"/>
        <xdr:cNvSpPr/>
      </xdr:nvSpPr>
      <xdr:spPr>
        <a:xfrm>
          <a:off x="2159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115588</xdr:rowOff>
    </xdr:from>
    <xdr:ext cx="762000" cy="259045"/>
    <xdr:sp macro="" textlink="">
      <xdr:nvSpPr>
        <xdr:cNvPr id="394" name="テキスト ボックス 393"/>
        <xdr:cNvSpPr txBox="1"/>
      </xdr:nvSpPr>
      <xdr:spPr>
        <a:xfrm>
          <a:off x="1828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26670</xdr:rowOff>
    </xdr:from>
    <xdr:to>
      <xdr:col>1</xdr:col>
      <xdr:colOff>676275</xdr:colOff>
      <xdr:row>77</xdr:row>
      <xdr:rowOff>128270</xdr:rowOff>
    </xdr:to>
    <xdr:sp macro="" textlink="">
      <xdr:nvSpPr>
        <xdr:cNvPr id="395" name="円/楕円 394"/>
        <xdr:cNvSpPr/>
      </xdr:nvSpPr>
      <xdr:spPr>
        <a:xfrm>
          <a:off x="1270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138447</xdr:rowOff>
    </xdr:from>
    <xdr:ext cx="762000" cy="259045"/>
    <xdr:sp macro="" textlink="">
      <xdr:nvSpPr>
        <xdr:cNvPr id="396" name="テキスト ボックス 395"/>
        <xdr:cNvSpPr txBox="1"/>
      </xdr:nvSpPr>
      <xdr:spPr>
        <a:xfrm>
          <a:off x="939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baseline="0">
              <a:solidFill>
                <a:schemeClr val="dk1"/>
              </a:solidFill>
              <a:effectLst/>
              <a:latin typeface="+mn-lt"/>
              <a:ea typeface="+mn-ea"/>
              <a:cs typeface="+mn-cs"/>
            </a:rPr>
            <a:t>　公債費以外</a:t>
          </a:r>
          <a:r>
            <a:rPr kumimoji="1" lang="ja-JP" altLang="ja-JP" sz="1400">
              <a:solidFill>
                <a:schemeClr val="dk1"/>
              </a:solidFill>
              <a:effectLst/>
              <a:latin typeface="+mn-lt"/>
              <a:ea typeface="+mn-ea"/>
              <a:cs typeface="+mn-cs"/>
            </a:rPr>
            <a:t>に</a:t>
          </a:r>
          <a:r>
            <a:rPr kumimoji="1" lang="ja-JP" altLang="en-US" sz="1400">
              <a:solidFill>
                <a:schemeClr val="dk1"/>
              </a:solidFill>
              <a:effectLst/>
              <a:latin typeface="+mn-lt"/>
              <a:ea typeface="+mn-ea"/>
              <a:cs typeface="+mn-cs"/>
            </a:rPr>
            <a:t>かか</a:t>
          </a:r>
          <a:r>
            <a:rPr kumimoji="1" lang="ja-JP" altLang="ja-JP" sz="1400">
              <a:solidFill>
                <a:schemeClr val="dk1"/>
              </a:solidFill>
              <a:effectLst/>
              <a:latin typeface="+mn-lt"/>
              <a:ea typeface="+mn-ea"/>
              <a:cs typeface="+mn-cs"/>
            </a:rPr>
            <a:t>る経常収支比率は</a:t>
          </a:r>
          <a:r>
            <a:rPr kumimoji="1" lang="ja-JP" altLang="en-US" sz="1400">
              <a:solidFill>
                <a:schemeClr val="dk1"/>
              </a:solidFill>
              <a:effectLst/>
              <a:latin typeface="+mn-lt"/>
              <a:ea typeface="+mn-ea"/>
              <a:cs typeface="+mn-cs"/>
            </a:rPr>
            <a:t>、前年度と比較して２．９ポイント減少したものの、</a:t>
          </a:r>
          <a:r>
            <a:rPr lang="ja-JP" altLang="ja-JP" sz="1400" b="0" i="0" baseline="0">
              <a:solidFill>
                <a:schemeClr val="dk1"/>
              </a:solidFill>
              <a:effectLst/>
              <a:latin typeface="+mn-lt"/>
              <a:ea typeface="+mn-ea"/>
              <a:cs typeface="+mn-cs"/>
            </a:rPr>
            <a:t>類似団体平均を平成</a:t>
          </a:r>
          <a:r>
            <a:rPr lang="en-US" altLang="ja-JP" sz="1400" b="0" i="0" baseline="0">
              <a:solidFill>
                <a:schemeClr val="dk1"/>
              </a:solidFill>
              <a:effectLst/>
              <a:latin typeface="+mn-lt"/>
              <a:ea typeface="+mn-ea"/>
              <a:cs typeface="+mn-cs"/>
            </a:rPr>
            <a:t>20</a:t>
          </a:r>
          <a:r>
            <a:rPr lang="ja-JP" altLang="ja-JP" sz="1400" b="0" i="0" baseline="0">
              <a:solidFill>
                <a:schemeClr val="dk1"/>
              </a:solidFill>
              <a:effectLst/>
              <a:latin typeface="+mn-lt"/>
              <a:ea typeface="+mn-ea"/>
              <a:cs typeface="+mn-cs"/>
            </a:rPr>
            <a:t>年度以降大幅に上回って</a:t>
          </a:r>
          <a:r>
            <a:rPr lang="ja-JP" altLang="en-US" sz="1400" b="0" i="0" baseline="0">
              <a:solidFill>
                <a:schemeClr val="dk1"/>
              </a:solidFill>
              <a:effectLst/>
              <a:latin typeface="+mn-lt"/>
              <a:ea typeface="+mn-ea"/>
              <a:cs typeface="+mn-cs"/>
            </a:rPr>
            <a:t>いる。</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　町単独事業の見直しや、徹底した行財政改革の取組みを推進し、適切な財政運営に努めていく。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37846</xdr:rowOff>
    </xdr:from>
    <xdr:to>
      <xdr:col>24</xdr:col>
      <xdr:colOff>31750</xdr:colOff>
      <xdr:row>81</xdr:row>
      <xdr:rowOff>92711</xdr:rowOff>
    </xdr:to>
    <xdr:cxnSp macro="">
      <xdr:nvCxnSpPr>
        <xdr:cNvPr id="422" name="直線コネクタ 421"/>
        <xdr:cNvCxnSpPr/>
      </xdr:nvCxnSpPr>
      <xdr:spPr>
        <a:xfrm flipV="1">
          <a:off x="16510000" y="12553696"/>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3"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4" name="直線コネクタ 423"/>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124223</xdr:rowOff>
    </xdr:from>
    <xdr:ext cx="762000" cy="259045"/>
    <xdr:sp macro="" textlink="">
      <xdr:nvSpPr>
        <xdr:cNvPr id="425" name="公債費以外最大値テキスト"/>
        <xdr:cNvSpPr txBox="1"/>
      </xdr:nvSpPr>
      <xdr:spPr>
        <a:xfrm>
          <a:off x="16598900" y="122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73</xdr:row>
      <xdr:rowOff>37846</xdr:rowOff>
    </xdr:from>
    <xdr:to>
      <xdr:col>24</xdr:col>
      <xdr:colOff>120650</xdr:colOff>
      <xdr:row>73</xdr:row>
      <xdr:rowOff>37846</xdr:rowOff>
    </xdr:to>
    <xdr:cxnSp macro="">
      <xdr:nvCxnSpPr>
        <xdr:cNvPr id="426" name="直線コネクタ 425"/>
        <xdr:cNvCxnSpPr/>
      </xdr:nvCxnSpPr>
      <xdr:spPr>
        <a:xfrm>
          <a:off x="16421100" y="1255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159004</xdr:rowOff>
    </xdr:from>
    <xdr:to>
      <xdr:col>24</xdr:col>
      <xdr:colOff>31750</xdr:colOff>
      <xdr:row>79</xdr:row>
      <xdr:rowOff>106426</xdr:rowOff>
    </xdr:to>
    <xdr:cxnSp macro="">
      <xdr:nvCxnSpPr>
        <xdr:cNvPr id="427" name="直線コネクタ 426"/>
        <xdr:cNvCxnSpPr/>
      </xdr:nvCxnSpPr>
      <xdr:spPr>
        <a:xfrm flipV="1">
          <a:off x="15671800" y="13532104"/>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3573</xdr:rowOff>
    </xdr:from>
    <xdr:ext cx="762000" cy="259045"/>
    <xdr:sp macro="" textlink="">
      <xdr:nvSpPr>
        <xdr:cNvPr id="428" name="公債費以外平均値テキスト"/>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29" name="フローチャート : 判断 428"/>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149861</xdr:rowOff>
    </xdr:from>
    <xdr:to>
      <xdr:col>22</xdr:col>
      <xdr:colOff>565150</xdr:colOff>
      <xdr:row>79</xdr:row>
      <xdr:rowOff>106426</xdr:rowOff>
    </xdr:to>
    <xdr:cxnSp macro="">
      <xdr:nvCxnSpPr>
        <xdr:cNvPr id="430" name="直線コネクタ 429"/>
        <xdr:cNvCxnSpPr/>
      </xdr:nvCxnSpPr>
      <xdr:spPr>
        <a:xfrm>
          <a:off x="14782800" y="13522961"/>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2" name="テキスト ボックス 431"/>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149861</xdr:rowOff>
    </xdr:from>
    <xdr:to>
      <xdr:col>21</xdr:col>
      <xdr:colOff>361950</xdr:colOff>
      <xdr:row>78</xdr:row>
      <xdr:rowOff>149861</xdr:rowOff>
    </xdr:to>
    <xdr:cxnSp macro="">
      <xdr:nvCxnSpPr>
        <xdr:cNvPr id="433" name="直線コネクタ 432"/>
        <xdr:cNvCxnSpPr/>
      </xdr:nvCxnSpPr>
      <xdr:spPr>
        <a:xfrm>
          <a:off x="13893800" y="13522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4" name="フローチャート : 判断 433"/>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35" name="テキスト ボックス 434"/>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170435</xdr:rowOff>
    </xdr:from>
    <xdr:to>
      <xdr:col>20</xdr:col>
      <xdr:colOff>158750</xdr:colOff>
      <xdr:row>78</xdr:row>
      <xdr:rowOff>149861</xdr:rowOff>
    </xdr:to>
    <xdr:cxnSp macro="">
      <xdr:nvCxnSpPr>
        <xdr:cNvPr id="436" name="直線コネクタ 435"/>
        <xdr:cNvCxnSpPr/>
      </xdr:nvCxnSpPr>
      <xdr:spPr>
        <a:xfrm>
          <a:off x="13004800" y="13372085"/>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7" name="フローチャート : 判断 436"/>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38" name="テキスト ボックス 437"/>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9" name="フローチャート : 判断 438"/>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0" name="テキスト ボックス 439"/>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108204</xdr:rowOff>
    </xdr:from>
    <xdr:to>
      <xdr:col>24</xdr:col>
      <xdr:colOff>82550</xdr:colOff>
      <xdr:row>79</xdr:row>
      <xdr:rowOff>38354</xdr:rowOff>
    </xdr:to>
    <xdr:sp macro="" textlink="">
      <xdr:nvSpPr>
        <xdr:cNvPr id="446" name="円/楕円 445"/>
        <xdr:cNvSpPr/>
      </xdr:nvSpPr>
      <xdr:spPr>
        <a:xfrm>
          <a:off x="164592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80281</xdr:rowOff>
    </xdr:from>
    <xdr:ext cx="762000" cy="259045"/>
    <xdr:sp macro="" textlink="">
      <xdr:nvSpPr>
        <xdr:cNvPr id="447" name="公債費以外該当値テキスト"/>
        <xdr:cNvSpPr txBox="1"/>
      </xdr:nvSpPr>
      <xdr:spPr>
        <a:xfrm>
          <a:off x="165989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55626</xdr:rowOff>
    </xdr:from>
    <xdr:to>
      <xdr:col>22</xdr:col>
      <xdr:colOff>615950</xdr:colOff>
      <xdr:row>79</xdr:row>
      <xdr:rowOff>157226</xdr:rowOff>
    </xdr:to>
    <xdr:sp macro="" textlink="">
      <xdr:nvSpPr>
        <xdr:cNvPr id="448" name="円/楕円 447"/>
        <xdr:cNvSpPr/>
      </xdr:nvSpPr>
      <xdr:spPr>
        <a:xfrm>
          <a:off x="15621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142003</xdr:rowOff>
    </xdr:from>
    <xdr:ext cx="736600" cy="259045"/>
    <xdr:sp macro="" textlink="">
      <xdr:nvSpPr>
        <xdr:cNvPr id="449" name="テキスト ボックス 448"/>
        <xdr:cNvSpPr txBox="1"/>
      </xdr:nvSpPr>
      <xdr:spPr>
        <a:xfrm>
          <a:off x="15290800" y="13686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99061</xdr:rowOff>
    </xdr:from>
    <xdr:to>
      <xdr:col>21</xdr:col>
      <xdr:colOff>412750</xdr:colOff>
      <xdr:row>79</xdr:row>
      <xdr:rowOff>29211</xdr:rowOff>
    </xdr:to>
    <xdr:sp macro="" textlink="">
      <xdr:nvSpPr>
        <xdr:cNvPr id="450" name="円/楕円 449"/>
        <xdr:cNvSpPr/>
      </xdr:nvSpPr>
      <xdr:spPr>
        <a:xfrm>
          <a:off x="14732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13988</xdr:rowOff>
    </xdr:from>
    <xdr:ext cx="762000" cy="259045"/>
    <xdr:sp macro="" textlink="">
      <xdr:nvSpPr>
        <xdr:cNvPr id="451" name="テキスト ボックス 450"/>
        <xdr:cNvSpPr txBox="1"/>
      </xdr:nvSpPr>
      <xdr:spPr>
        <a:xfrm>
          <a:off x="14401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99061</xdr:rowOff>
    </xdr:from>
    <xdr:to>
      <xdr:col>20</xdr:col>
      <xdr:colOff>209550</xdr:colOff>
      <xdr:row>79</xdr:row>
      <xdr:rowOff>29211</xdr:rowOff>
    </xdr:to>
    <xdr:sp macro="" textlink="">
      <xdr:nvSpPr>
        <xdr:cNvPr id="452" name="円/楕円 451"/>
        <xdr:cNvSpPr/>
      </xdr:nvSpPr>
      <xdr:spPr>
        <a:xfrm>
          <a:off x="13843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13988</xdr:rowOff>
    </xdr:from>
    <xdr:ext cx="762000" cy="259045"/>
    <xdr:sp macro="" textlink="">
      <xdr:nvSpPr>
        <xdr:cNvPr id="453" name="テキスト ボックス 452"/>
        <xdr:cNvSpPr txBox="1"/>
      </xdr:nvSpPr>
      <xdr:spPr>
        <a:xfrm>
          <a:off x="13512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119635</xdr:rowOff>
    </xdr:from>
    <xdr:to>
      <xdr:col>19</xdr:col>
      <xdr:colOff>6350</xdr:colOff>
      <xdr:row>78</xdr:row>
      <xdr:rowOff>49785</xdr:rowOff>
    </xdr:to>
    <xdr:sp macro="" textlink="">
      <xdr:nvSpPr>
        <xdr:cNvPr id="454" name="円/楕円 453"/>
        <xdr:cNvSpPr/>
      </xdr:nvSpPr>
      <xdr:spPr>
        <a:xfrm>
          <a:off x="12954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34562</xdr:rowOff>
    </xdr:from>
    <xdr:ext cx="762000" cy="259045"/>
    <xdr:sp macro="" textlink="">
      <xdr:nvSpPr>
        <xdr:cNvPr id="455" name="テキスト ボックス 454"/>
        <xdr:cNvSpPr txBox="1"/>
      </xdr:nvSpPr>
      <xdr:spPr>
        <a:xfrm>
          <a:off x="12623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奈良県斑鳩町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89684</xdr:rowOff>
    </xdr:from>
    <xdr:to>
      <xdr:col>4</xdr:col>
      <xdr:colOff>1117600</xdr:colOff>
      <xdr:row>17</xdr:row>
      <xdr:rowOff>114928</xdr:rowOff>
    </xdr:to>
    <xdr:cxnSp macro="">
      <xdr:nvCxnSpPr>
        <xdr:cNvPr id="52" name="直線コネクタ 51"/>
        <xdr:cNvCxnSpPr/>
      </xdr:nvCxnSpPr>
      <xdr:spPr bwMode="auto">
        <a:xfrm flipV="1">
          <a:off x="5003800" y="3051959"/>
          <a:ext cx="647700" cy="25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123579</xdr:rowOff>
    </xdr:from>
    <xdr:ext cx="762000" cy="259045"/>
    <xdr:sp macro="" textlink="">
      <xdr:nvSpPr>
        <xdr:cNvPr id="53" name="人口1人当たり決算額の推移平均値テキスト130"/>
        <xdr:cNvSpPr txBox="1"/>
      </xdr:nvSpPr>
      <xdr:spPr>
        <a:xfrm>
          <a:off x="5740400" y="3085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114928</xdr:rowOff>
    </xdr:from>
    <xdr:to>
      <xdr:col>4</xdr:col>
      <xdr:colOff>469900</xdr:colOff>
      <xdr:row>18</xdr:row>
      <xdr:rowOff>40339</xdr:rowOff>
    </xdr:to>
    <xdr:cxnSp macro="">
      <xdr:nvCxnSpPr>
        <xdr:cNvPr id="55" name="直線コネクタ 54"/>
        <xdr:cNvCxnSpPr/>
      </xdr:nvCxnSpPr>
      <xdr:spPr bwMode="auto">
        <a:xfrm flipV="1">
          <a:off x="4305300" y="3077203"/>
          <a:ext cx="698500" cy="96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10993</xdr:rowOff>
    </xdr:from>
    <xdr:ext cx="736600" cy="259045"/>
    <xdr:sp macro="" textlink="">
      <xdr:nvSpPr>
        <xdr:cNvPr id="57" name="テキスト ボックス 56"/>
        <xdr:cNvSpPr txBox="1"/>
      </xdr:nvSpPr>
      <xdr:spPr>
        <a:xfrm>
          <a:off x="4622800" y="3144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145985</xdr:rowOff>
    </xdr:from>
    <xdr:to>
      <xdr:col>3</xdr:col>
      <xdr:colOff>904875</xdr:colOff>
      <xdr:row>18</xdr:row>
      <xdr:rowOff>40339</xdr:rowOff>
    </xdr:to>
    <xdr:cxnSp macro="">
      <xdr:nvCxnSpPr>
        <xdr:cNvPr id="58" name="直線コネクタ 57"/>
        <xdr:cNvCxnSpPr/>
      </xdr:nvCxnSpPr>
      <xdr:spPr bwMode="auto">
        <a:xfrm>
          <a:off x="3606800" y="3108260"/>
          <a:ext cx="698500" cy="65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57359</xdr:rowOff>
    </xdr:from>
    <xdr:ext cx="762000" cy="259045"/>
    <xdr:sp macro="" textlink="">
      <xdr:nvSpPr>
        <xdr:cNvPr id="60" name="テキスト ボックス 59"/>
        <xdr:cNvSpPr txBox="1"/>
      </xdr:nvSpPr>
      <xdr:spPr>
        <a:xfrm>
          <a:off x="3924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145985</xdr:rowOff>
    </xdr:from>
    <xdr:to>
      <xdr:col>3</xdr:col>
      <xdr:colOff>206375</xdr:colOff>
      <xdr:row>17</xdr:row>
      <xdr:rowOff>160778</xdr:rowOff>
    </xdr:to>
    <xdr:cxnSp macro="">
      <xdr:nvCxnSpPr>
        <xdr:cNvPr id="61" name="直線コネクタ 60"/>
        <xdr:cNvCxnSpPr/>
      </xdr:nvCxnSpPr>
      <xdr:spPr bwMode="auto">
        <a:xfrm flipV="1">
          <a:off x="2908300" y="3108260"/>
          <a:ext cx="698500" cy="14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15614</xdr:rowOff>
    </xdr:from>
    <xdr:ext cx="762000" cy="259045"/>
    <xdr:sp macro="" textlink="">
      <xdr:nvSpPr>
        <xdr:cNvPr id="63" name="テキスト ボックス 62"/>
        <xdr:cNvSpPr txBox="1"/>
      </xdr:nvSpPr>
      <xdr:spPr>
        <a:xfrm>
          <a:off x="3225800" y="314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14954</xdr:rowOff>
    </xdr:from>
    <xdr:ext cx="762000" cy="259045"/>
    <xdr:sp macro="" textlink="">
      <xdr:nvSpPr>
        <xdr:cNvPr id="65" name="テキスト ボックス 64"/>
        <xdr:cNvSpPr txBox="1"/>
      </xdr:nvSpPr>
      <xdr:spPr>
        <a:xfrm>
          <a:off x="2527300" y="2805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38884</xdr:rowOff>
    </xdr:from>
    <xdr:to>
      <xdr:col>5</xdr:col>
      <xdr:colOff>34925</xdr:colOff>
      <xdr:row>17</xdr:row>
      <xdr:rowOff>140484</xdr:rowOff>
    </xdr:to>
    <xdr:sp macro="" textlink="">
      <xdr:nvSpPr>
        <xdr:cNvPr id="71" name="円/楕円 70"/>
        <xdr:cNvSpPr/>
      </xdr:nvSpPr>
      <xdr:spPr bwMode="auto">
        <a:xfrm>
          <a:off x="5600700" y="3001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55411</xdr:rowOff>
    </xdr:from>
    <xdr:ext cx="762000" cy="259045"/>
    <xdr:sp macro="" textlink="">
      <xdr:nvSpPr>
        <xdr:cNvPr id="72" name="人口1人当たり決算額の推移該当値テキスト130"/>
        <xdr:cNvSpPr txBox="1"/>
      </xdr:nvSpPr>
      <xdr:spPr>
        <a:xfrm>
          <a:off x="5740400" y="2846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74,202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64128</xdr:rowOff>
    </xdr:from>
    <xdr:to>
      <xdr:col>4</xdr:col>
      <xdr:colOff>520700</xdr:colOff>
      <xdr:row>17</xdr:row>
      <xdr:rowOff>165728</xdr:rowOff>
    </xdr:to>
    <xdr:sp macro="" textlink="">
      <xdr:nvSpPr>
        <xdr:cNvPr id="73" name="円/楕円 72"/>
        <xdr:cNvSpPr/>
      </xdr:nvSpPr>
      <xdr:spPr bwMode="auto">
        <a:xfrm>
          <a:off x="4953000" y="3026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4455</xdr:rowOff>
    </xdr:from>
    <xdr:ext cx="736600" cy="259045"/>
    <xdr:sp macro="" textlink="">
      <xdr:nvSpPr>
        <xdr:cNvPr id="74" name="テキスト ボックス 73"/>
        <xdr:cNvSpPr txBox="1"/>
      </xdr:nvSpPr>
      <xdr:spPr>
        <a:xfrm>
          <a:off x="4622800" y="2795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72,656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160989</xdr:rowOff>
    </xdr:from>
    <xdr:to>
      <xdr:col>3</xdr:col>
      <xdr:colOff>955675</xdr:colOff>
      <xdr:row>18</xdr:row>
      <xdr:rowOff>91139</xdr:rowOff>
    </xdr:to>
    <xdr:sp macro="" textlink="">
      <xdr:nvSpPr>
        <xdr:cNvPr id="75" name="円/楕円 74"/>
        <xdr:cNvSpPr/>
      </xdr:nvSpPr>
      <xdr:spPr bwMode="auto">
        <a:xfrm>
          <a:off x="4254500" y="3123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75916</xdr:rowOff>
    </xdr:from>
    <xdr:ext cx="762000" cy="259045"/>
    <xdr:sp macro="" textlink="">
      <xdr:nvSpPr>
        <xdr:cNvPr id="76" name="テキスト ボックス 75"/>
        <xdr:cNvSpPr txBox="1"/>
      </xdr:nvSpPr>
      <xdr:spPr>
        <a:xfrm>
          <a:off x="3924300" y="320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66,724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95185</xdr:rowOff>
    </xdr:from>
    <xdr:to>
      <xdr:col>3</xdr:col>
      <xdr:colOff>257175</xdr:colOff>
      <xdr:row>18</xdr:row>
      <xdr:rowOff>25335</xdr:rowOff>
    </xdr:to>
    <xdr:sp macro="" textlink="">
      <xdr:nvSpPr>
        <xdr:cNvPr id="77" name="円/楕円 76"/>
        <xdr:cNvSpPr/>
      </xdr:nvSpPr>
      <xdr:spPr bwMode="auto">
        <a:xfrm>
          <a:off x="3556000" y="3057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35512</xdr:rowOff>
    </xdr:from>
    <xdr:ext cx="762000" cy="259045"/>
    <xdr:sp macro="" textlink="">
      <xdr:nvSpPr>
        <xdr:cNvPr id="78" name="テキスト ボックス 77"/>
        <xdr:cNvSpPr txBox="1"/>
      </xdr:nvSpPr>
      <xdr:spPr>
        <a:xfrm>
          <a:off x="3225800" y="282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70,754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109978</xdr:rowOff>
    </xdr:from>
    <xdr:to>
      <xdr:col>2</xdr:col>
      <xdr:colOff>692150</xdr:colOff>
      <xdr:row>18</xdr:row>
      <xdr:rowOff>40128</xdr:rowOff>
    </xdr:to>
    <xdr:sp macro="" textlink="">
      <xdr:nvSpPr>
        <xdr:cNvPr id="79" name="円/楕円 78"/>
        <xdr:cNvSpPr/>
      </xdr:nvSpPr>
      <xdr:spPr bwMode="auto">
        <a:xfrm>
          <a:off x="2857500" y="3072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24905</xdr:rowOff>
    </xdr:from>
    <xdr:ext cx="762000" cy="259045"/>
    <xdr:sp macro="" textlink="">
      <xdr:nvSpPr>
        <xdr:cNvPr id="80" name="テキスト ボックス 79"/>
        <xdr:cNvSpPr txBox="1"/>
      </xdr:nvSpPr>
      <xdr:spPr>
        <a:xfrm>
          <a:off x="2527300" y="3158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69,848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277125</xdr:rowOff>
    </xdr:from>
    <xdr:to>
      <xdr:col>4</xdr:col>
      <xdr:colOff>1117600</xdr:colOff>
      <xdr:row>35</xdr:row>
      <xdr:rowOff>300148</xdr:rowOff>
    </xdr:to>
    <xdr:cxnSp macro="">
      <xdr:nvCxnSpPr>
        <xdr:cNvPr id="115" name="直線コネクタ 114"/>
        <xdr:cNvCxnSpPr/>
      </xdr:nvCxnSpPr>
      <xdr:spPr bwMode="auto">
        <a:xfrm flipV="1">
          <a:off x="5003800" y="6887475"/>
          <a:ext cx="647700" cy="23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261902</xdr:rowOff>
    </xdr:from>
    <xdr:ext cx="762000" cy="259045"/>
    <xdr:sp macro="" textlink="">
      <xdr:nvSpPr>
        <xdr:cNvPr id="116" name="人口1人当たり決算額の推移平均値テキスト445"/>
        <xdr:cNvSpPr txBox="1"/>
      </xdr:nvSpPr>
      <xdr:spPr>
        <a:xfrm>
          <a:off x="5740400" y="687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261613</xdr:rowOff>
    </xdr:from>
    <xdr:to>
      <xdr:col>4</xdr:col>
      <xdr:colOff>469900</xdr:colOff>
      <xdr:row>35</xdr:row>
      <xdr:rowOff>300148</xdr:rowOff>
    </xdr:to>
    <xdr:cxnSp macro="">
      <xdr:nvCxnSpPr>
        <xdr:cNvPr id="118" name="直線コネクタ 117"/>
        <xdr:cNvCxnSpPr/>
      </xdr:nvCxnSpPr>
      <xdr:spPr bwMode="auto">
        <a:xfrm>
          <a:off x="4305300" y="6871963"/>
          <a:ext cx="698500" cy="38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303583</xdr:rowOff>
    </xdr:from>
    <xdr:ext cx="736600" cy="259045"/>
    <xdr:sp macro="" textlink="">
      <xdr:nvSpPr>
        <xdr:cNvPr id="120" name="テキスト ボックス 119"/>
        <xdr:cNvSpPr txBox="1"/>
      </xdr:nvSpPr>
      <xdr:spPr>
        <a:xfrm>
          <a:off x="4622800" y="6571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261613</xdr:rowOff>
    </xdr:from>
    <xdr:to>
      <xdr:col>3</xdr:col>
      <xdr:colOff>904875</xdr:colOff>
      <xdr:row>35</xdr:row>
      <xdr:rowOff>295511</xdr:rowOff>
    </xdr:to>
    <xdr:cxnSp macro="">
      <xdr:nvCxnSpPr>
        <xdr:cNvPr id="121" name="直線コネクタ 120"/>
        <xdr:cNvCxnSpPr/>
      </xdr:nvCxnSpPr>
      <xdr:spPr bwMode="auto">
        <a:xfrm flipV="1">
          <a:off x="3606800" y="6871963"/>
          <a:ext cx="698500" cy="33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246335</xdr:rowOff>
    </xdr:from>
    <xdr:ext cx="762000" cy="259045"/>
    <xdr:sp macro="" textlink="">
      <xdr:nvSpPr>
        <xdr:cNvPr id="123" name="テキスト ボックス 122"/>
        <xdr:cNvSpPr txBox="1"/>
      </xdr:nvSpPr>
      <xdr:spPr>
        <a:xfrm>
          <a:off x="3924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285648</xdr:rowOff>
    </xdr:from>
    <xdr:to>
      <xdr:col>3</xdr:col>
      <xdr:colOff>206375</xdr:colOff>
      <xdr:row>35</xdr:row>
      <xdr:rowOff>295511</xdr:rowOff>
    </xdr:to>
    <xdr:cxnSp macro="">
      <xdr:nvCxnSpPr>
        <xdr:cNvPr id="124" name="直線コネクタ 123"/>
        <xdr:cNvCxnSpPr/>
      </xdr:nvCxnSpPr>
      <xdr:spPr bwMode="auto">
        <a:xfrm>
          <a:off x="2908300" y="6895998"/>
          <a:ext cx="698500" cy="9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206395</xdr:rowOff>
    </xdr:from>
    <xdr:ext cx="762000" cy="259045"/>
    <xdr:sp macro="" textlink="">
      <xdr:nvSpPr>
        <xdr:cNvPr id="126" name="テキスト ボックス 125"/>
        <xdr:cNvSpPr txBox="1"/>
      </xdr:nvSpPr>
      <xdr:spPr>
        <a:xfrm>
          <a:off x="32258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154112</xdr:rowOff>
    </xdr:from>
    <xdr:ext cx="762000" cy="259045"/>
    <xdr:sp macro="" textlink="">
      <xdr:nvSpPr>
        <xdr:cNvPr id="128" name="テキスト ボックス 127"/>
        <xdr:cNvSpPr txBox="1"/>
      </xdr:nvSpPr>
      <xdr:spPr>
        <a:xfrm>
          <a:off x="25273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226325</xdr:rowOff>
    </xdr:from>
    <xdr:to>
      <xdr:col>5</xdr:col>
      <xdr:colOff>34925</xdr:colOff>
      <xdr:row>35</xdr:row>
      <xdr:rowOff>327925</xdr:rowOff>
    </xdr:to>
    <xdr:sp macro="" textlink="">
      <xdr:nvSpPr>
        <xdr:cNvPr id="134" name="円/楕円 133"/>
        <xdr:cNvSpPr/>
      </xdr:nvSpPr>
      <xdr:spPr bwMode="auto">
        <a:xfrm>
          <a:off x="5600700" y="6836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71402</xdr:rowOff>
    </xdr:from>
    <xdr:ext cx="762000" cy="259045"/>
    <xdr:sp macro="" textlink="">
      <xdr:nvSpPr>
        <xdr:cNvPr id="135" name="人口1人当たり決算額の推移該当値テキスト445"/>
        <xdr:cNvSpPr txBox="1"/>
      </xdr:nvSpPr>
      <xdr:spPr>
        <a:xfrm>
          <a:off x="5740400" y="668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12,153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249348</xdr:rowOff>
    </xdr:from>
    <xdr:to>
      <xdr:col>4</xdr:col>
      <xdr:colOff>520700</xdr:colOff>
      <xdr:row>36</xdr:row>
      <xdr:rowOff>8048</xdr:rowOff>
    </xdr:to>
    <xdr:sp macro="" textlink="">
      <xdr:nvSpPr>
        <xdr:cNvPr id="136" name="円/楕円 135"/>
        <xdr:cNvSpPr/>
      </xdr:nvSpPr>
      <xdr:spPr bwMode="auto">
        <a:xfrm>
          <a:off x="4953000" y="6859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335725</xdr:rowOff>
    </xdr:from>
    <xdr:ext cx="736600" cy="259045"/>
    <xdr:sp macro="" textlink="">
      <xdr:nvSpPr>
        <xdr:cNvPr id="137" name="テキスト ボックス 136"/>
        <xdr:cNvSpPr txBox="1"/>
      </xdr:nvSpPr>
      <xdr:spPr>
        <a:xfrm>
          <a:off x="4622800" y="6946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11,448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210813</xdr:rowOff>
    </xdr:from>
    <xdr:to>
      <xdr:col>3</xdr:col>
      <xdr:colOff>955675</xdr:colOff>
      <xdr:row>35</xdr:row>
      <xdr:rowOff>312413</xdr:rowOff>
    </xdr:to>
    <xdr:sp macro="" textlink="">
      <xdr:nvSpPr>
        <xdr:cNvPr id="138" name="円/楕円 137"/>
        <xdr:cNvSpPr/>
      </xdr:nvSpPr>
      <xdr:spPr bwMode="auto">
        <a:xfrm>
          <a:off x="4254500" y="6821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297190</xdr:rowOff>
    </xdr:from>
    <xdr:ext cx="762000" cy="259045"/>
    <xdr:sp macro="" textlink="">
      <xdr:nvSpPr>
        <xdr:cNvPr id="139" name="テキスト ボックス 138"/>
        <xdr:cNvSpPr txBox="1"/>
      </xdr:nvSpPr>
      <xdr:spPr>
        <a:xfrm>
          <a:off x="3924300" y="6907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12,628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244711</xdr:rowOff>
    </xdr:from>
    <xdr:to>
      <xdr:col>3</xdr:col>
      <xdr:colOff>257175</xdr:colOff>
      <xdr:row>36</xdr:row>
      <xdr:rowOff>3411</xdr:rowOff>
    </xdr:to>
    <xdr:sp macro="" textlink="">
      <xdr:nvSpPr>
        <xdr:cNvPr id="140" name="円/楕円 139"/>
        <xdr:cNvSpPr/>
      </xdr:nvSpPr>
      <xdr:spPr bwMode="auto">
        <a:xfrm>
          <a:off x="3556000" y="6855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331088</xdr:rowOff>
    </xdr:from>
    <xdr:ext cx="762000" cy="259045"/>
    <xdr:sp macro="" textlink="">
      <xdr:nvSpPr>
        <xdr:cNvPr id="141" name="テキスト ボックス 140"/>
        <xdr:cNvSpPr txBox="1"/>
      </xdr:nvSpPr>
      <xdr:spPr>
        <a:xfrm>
          <a:off x="3225800" y="694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11,590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234848</xdr:rowOff>
    </xdr:from>
    <xdr:to>
      <xdr:col>2</xdr:col>
      <xdr:colOff>692150</xdr:colOff>
      <xdr:row>35</xdr:row>
      <xdr:rowOff>336448</xdr:rowOff>
    </xdr:to>
    <xdr:sp macro="" textlink="">
      <xdr:nvSpPr>
        <xdr:cNvPr id="142" name="円/楕円 141"/>
        <xdr:cNvSpPr/>
      </xdr:nvSpPr>
      <xdr:spPr bwMode="auto">
        <a:xfrm>
          <a:off x="2857500" y="6845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321225</xdr:rowOff>
    </xdr:from>
    <xdr:ext cx="762000" cy="259045"/>
    <xdr:sp macro="" textlink="">
      <xdr:nvSpPr>
        <xdr:cNvPr id="143" name="テキスト ボックス 142"/>
        <xdr:cNvSpPr txBox="1"/>
      </xdr:nvSpPr>
      <xdr:spPr>
        <a:xfrm>
          <a:off x="2527300" y="693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11,892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奈良県斑鳩町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28,259
28,113
14.27
9,028,607
8,545,854
452,245
5,833,089
9,585,655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40.3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99866</xdr:rowOff>
    </xdr:from>
    <xdr:to>
      <xdr:col>6</xdr:col>
      <xdr:colOff>511175</xdr:colOff>
      <xdr:row>37</xdr:row>
      <xdr:rowOff>124422</xdr:rowOff>
    </xdr:to>
    <xdr:cxnSp macro="">
      <xdr:nvCxnSpPr>
        <xdr:cNvPr id="61" name="直線コネクタ 60"/>
        <xdr:cNvCxnSpPr/>
      </xdr:nvCxnSpPr>
      <xdr:spPr>
        <a:xfrm flipV="1">
          <a:off x="3797300" y="6443516"/>
          <a:ext cx="838200" cy="2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67067</xdr:rowOff>
    </xdr:from>
    <xdr:ext cx="534377" cy="259045"/>
    <xdr:sp macro="" textlink="">
      <xdr:nvSpPr>
        <xdr:cNvPr id="62" name="人件費平均値テキスト"/>
        <xdr:cNvSpPr txBox="1"/>
      </xdr:nvSpPr>
      <xdr:spPr>
        <a:xfrm>
          <a:off x="4686300" y="623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124422</xdr:rowOff>
    </xdr:from>
    <xdr:to>
      <xdr:col>5</xdr:col>
      <xdr:colOff>358775</xdr:colOff>
      <xdr:row>37</xdr:row>
      <xdr:rowOff>163532</xdr:rowOff>
    </xdr:to>
    <xdr:cxnSp macro="">
      <xdr:nvCxnSpPr>
        <xdr:cNvPr id="64" name="直線コネクタ 63"/>
        <xdr:cNvCxnSpPr/>
      </xdr:nvCxnSpPr>
      <xdr:spPr>
        <a:xfrm flipV="1">
          <a:off x="2908300" y="6468072"/>
          <a:ext cx="889000" cy="3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86764</xdr:rowOff>
    </xdr:from>
    <xdr:ext cx="534377" cy="259045"/>
    <xdr:sp macro="" textlink="">
      <xdr:nvSpPr>
        <xdr:cNvPr id="66" name="テキスト ボックス 65"/>
        <xdr:cNvSpPr txBox="1"/>
      </xdr:nvSpPr>
      <xdr:spPr>
        <a:xfrm>
          <a:off x="3530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144082</xdr:rowOff>
    </xdr:from>
    <xdr:to>
      <xdr:col>4</xdr:col>
      <xdr:colOff>155575</xdr:colOff>
      <xdr:row>37</xdr:row>
      <xdr:rowOff>163532</xdr:rowOff>
    </xdr:to>
    <xdr:cxnSp macro="">
      <xdr:nvCxnSpPr>
        <xdr:cNvPr id="67" name="直線コネクタ 66"/>
        <xdr:cNvCxnSpPr/>
      </xdr:nvCxnSpPr>
      <xdr:spPr>
        <a:xfrm>
          <a:off x="2019300" y="6487732"/>
          <a:ext cx="889000" cy="1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97699</xdr:rowOff>
    </xdr:from>
    <xdr:ext cx="534377" cy="259045"/>
    <xdr:sp macro="" textlink="">
      <xdr:nvSpPr>
        <xdr:cNvPr id="69" name="テキスト ボックス 68"/>
        <xdr:cNvSpPr txBox="1"/>
      </xdr:nvSpPr>
      <xdr:spPr>
        <a:xfrm>
          <a:off x="2641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144082</xdr:rowOff>
    </xdr:from>
    <xdr:to>
      <xdr:col>2</xdr:col>
      <xdr:colOff>638175</xdr:colOff>
      <xdr:row>37</xdr:row>
      <xdr:rowOff>153740</xdr:rowOff>
    </xdr:to>
    <xdr:cxnSp macro="">
      <xdr:nvCxnSpPr>
        <xdr:cNvPr id="70" name="直線コネクタ 69"/>
        <xdr:cNvCxnSpPr/>
      </xdr:nvCxnSpPr>
      <xdr:spPr>
        <a:xfrm flipV="1">
          <a:off x="1130300" y="6487732"/>
          <a:ext cx="889000" cy="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78744</xdr:rowOff>
    </xdr:from>
    <xdr:ext cx="534377" cy="259045"/>
    <xdr:sp macro="" textlink="">
      <xdr:nvSpPr>
        <xdr:cNvPr id="72" name="テキスト ボックス 71"/>
        <xdr:cNvSpPr txBox="1"/>
      </xdr:nvSpPr>
      <xdr:spPr>
        <a:xfrm>
          <a:off x="1752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53789</xdr:rowOff>
    </xdr:from>
    <xdr:ext cx="534377" cy="259045"/>
    <xdr:sp macro="" textlink="">
      <xdr:nvSpPr>
        <xdr:cNvPr id="74" name="テキスト ボックス 73"/>
        <xdr:cNvSpPr txBox="1"/>
      </xdr:nvSpPr>
      <xdr:spPr>
        <a:xfrm>
          <a:off x="863111" y="605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49066</xdr:rowOff>
    </xdr:from>
    <xdr:to>
      <xdr:col>6</xdr:col>
      <xdr:colOff>561975</xdr:colOff>
      <xdr:row>37</xdr:row>
      <xdr:rowOff>150666</xdr:rowOff>
    </xdr:to>
    <xdr:sp macro="" textlink="">
      <xdr:nvSpPr>
        <xdr:cNvPr id="80" name="円/楕円 79"/>
        <xdr:cNvSpPr/>
      </xdr:nvSpPr>
      <xdr:spPr>
        <a:xfrm>
          <a:off x="4584700" y="639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27493</xdr:rowOff>
    </xdr:from>
    <xdr:ext cx="534377" cy="259045"/>
    <xdr:sp macro="" textlink="">
      <xdr:nvSpPr>
        <xdr:cNvPr id="81" name="人件費該当値テキスト"/>
        <xdr:cNvSpPr txBox="1"/>
      </xdr:nvSpPr>
      <xdr:spPr>
        <a:xfrm>
          <a:off x="4686300" y="637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55,091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73622</xdr:rowOff>
    </xdr:from>
    <xdr:to>
      <xdr:col>5</xdr:col>
      <xdr:colOff>409575</xdr:colOff>
      <xdr:row>38</xdr:row>
      <xdr:rowOff>3772</xdr:rowOff>
    </xdr:to>
    <xdr:sp macro="" textlink="">
      <xdr:nvSpPr>
        <xdr:cNvPr id="82" name="円/楕円 81"/>
        <xdr:cNvSpPr/>
      </xdr:nvSpPr>
      <xdr:spPr>
        <a:xfrm>
          <a:off x="3746500" y="641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166349</xdr:rowOff>
    </xdr:from>
    <xdr:ext cx="534377" cy="259045"/>
    <xdr:sp macro="" textlink="">
      <xdr:nvSpPr>
        <xdr:cNvPr id="83" name="テキスト ボックス 82"/>
        <xdr:cNvSpPr txBox="1"/>
      </xdr:nvSpPr>
      <xdr:spPr>
        <a:xfrm>
          <a:off x="3530111" y="650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53,802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112731</xdr:rowOff>
    </xdr:from>
    <xdr:to>
      <xdr:col>4</xdr:col>
      <xdr:colOff>206375</xdr:colOff>
      <xdr:row>38</xdr:row>
      <xdr:rowOff>42881</xdr:rowOff>
    </xdr:to>
    <xdr:sp macro="" textlink="">
      <xdr:nvSpPr>
        <xdr:cNvPr id="84" name="円/楕円 83"/>
        <xdr:cNvSpPr/>
      </xdr:nvSpPr>
      <xdr:spPr>
        <a:xfrm>
          <a:off x="2857500" y="645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34009</xdr:rowOff>
    </xdr:from>
    <xdr:ext cx="534377" cy="259045"/>
    <xdr:sp macro="" textlink="">
      <xdr:nvSpPr>
        <xdr:cNvPr id="85" name="テキスト ボックス 84"/>
        <xdr:cNvSpPr txBox="1"/>
      </xdr:nvSpPr>
      <xdr:spPr>
        <a:xfrm>
          <a:off x="2641111" y="654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51,749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93282</xdr:rowOff>
    </xdr:from>
    <xdr:to>
      <xdr:col>3</xdr:col>
      <xdr:colOff>3175</xdr:colOff>
      <xdr:row>38</xdr:row>
      <xdr:rowOff>23431</xdr:rowOff>
    </xdr:to>
    <xdr:sp macro="" textlink="">
      <xdr:nvSpPr>
        <xdr:cNvPr id="86" name="円/楕円 85"/>
        <xdr:cNvSpPr/>
      </xdr:nvSpPr>
      <xdr:spPr>
        <a:xfrm>
          <a:off x="1968500" y="64369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14558</xdr:rowOff>
    </xdr:from>
    <xdr:ext cx="534377" cy="259045"/>
    <xdr:sp macro="" textlink="">
      <xdr:nvSpPr>
        <xdr:cNvPr id="87" name="テキスト ボックス 86"/>
        <xdr:cNvSpPr txBox="1"/>
      </xdr:nvSpPr>
      <xdr:spPr>
        <a:xfrm>
          <a:off x="1752111" y="652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52,770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102940</xdr:rowOff>
    </xdr:from>
    <xdr:to>
      <xdr:col>1</xdr:col>
      <xdr:colOff>485775</xdr:colOff>
      <xdr:row>38</xdr:row>
      <xdr:rowOff>33089</xdr:rowOff>
    </xdr:to>
    <xdr:sp macro="" textlink="">
      <xdr:nvSpPr>
        <xdr:cNvPr id="88" name="円/楕円 87"/>
        <xdr:cNvSpPr/>
      </xdr:nvSpPr>
      <xdr:spPr>
        <a:xfrm>
          <a:off x="1079500" y="64465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24217</xdr:rowOff>
    </xdr:from>
    <xdr:ext cx="534377" cy="259045"/>
    <xdr:sp macro="" textlink="">
      <xdr:nvSpPr>
        <xdr:cNvPr id="89" name="テキスト ボックス 88"/>
        <xdr:cNvSpPr txBox="1"/>
      </xdr:nvSpPr>
      <xdr:spPr>
        <a:xfrm>
          <a:off x="863111" y="653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52,263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76737</xdr:rowOff>
    </xdr:from>
    <xdr:to>
      <xdr:col>6</xdr:col>
      <xdr:colOff>511175</xdr:colOff>
      <xdr:row>55</xdr:row>
      <xdr:rowOff>103385</xdr:rowOff>
    </xdr:to>
    <xdr:cxnSp macro="">
      <xdr:nvCxnSpPr>
        <xdr:cNvPr id="121" name="直線コネクタ 120"/>
        <xdr:cNvCxnSpPr/>
      </xdr:nvCxnSpPr>
      <xdr:spPr>
        <a:xfrm flipV="1">
          <a:off x="3797300" y="9506487"/>
          <a:ext cx="838200" cy="2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161886</xdr:rowOff>
    </xdr:from>
    <xdr:ext cx="534377" cy="259045"/>
    <xdr:sp macro="" textlink="">
      <xdr:nvSpPr>
        <xdr:cNvPr id="122" name="物件費平均値テキスト"/>
        <xdr:cNvSpPr txBox="1"/>
      </xdr:nvSpPr>
      <xdr:spPr>
        <a:xfrm>
          <a:off x="4686300" y="9591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67576</xdr:rowOff>
    </xdr:from>
    <xdr:to>
      <xdr:col>5</xdr:col>
      <xdr:colOff>358775</xdr:colOff>
      <xdr:row>55</xdr:row>
      <xdr:rowOff>103385</xdr:rowOff>
    </xdr:to>
    <xdr:cxnSp macro="">
      <xdr:nvCxnSpPr>
        <xdr:cNvPr id="124" name="直線コネクタ 123"/>
        <xdr:cNvCxnSpPr/>
      </xdr:nvCxnSpPr>
      <xdr:spPr>
        <a:xfrm>
          <a:off x="2908300" y="9497326"/>
          <a:ext cx="889000" cy="3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89093</xdr:rowOff>
    </xdr:from>
    <xdr:ext cx="534377" cy="259045"/>
    <xdr:sp macro="" textlink="">
      <xdr:nvSpPr>
        <xdr:cNvPr id="126" name="テキスト ボックス 125"/>
        <xdr:cNvSpPr txBox="1"/>
      </xdr:nvSpPr>
      <xdr:spPr>
        <a:xfrm>
          <a:off x="3530111" y="969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67576</xdr:rowOff>
    </xdr:from>
    <xdr:to>
      <xdr:col>4</xdr:col>
      <xdr:colOff>155575</xdr:colOff>
      <xdr:row>55</xdr:row>
      <xdr:rowOff>100348</xdr:rowOff>
    </xdr:to>
    <xdr:cxnSp macro="">
      <xdr:nvCxnSpPr>
        <xdr:cNvPr id="127" name="直線コネクタ 126"/>
        <xdr:cNvCxnSpPr/>
      </xdr:nvCxnSpPr>
      <xdr:spPr>
        <a:xfrm flipV="1">
          <a:off x="2019300" y="9497326"/>
          <a:ext cx="889000" cy="3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137834</xdr:rowOff>
    </xdr:from>
    <xdr:ext cx="534377" cy="259045"/>
    <xdr:sp macro="" textlink="">
      <xdr:nvSpPr>
        <xdr:cNvPr id="129" name="テキスト ボックス 128"/>
        <xdr:cNvSpPr txBox="1"/>
      </xdr:nvSpPr>
      <xdr:spPr>
        <a:xfrm>
          <a:off x="2641111" y="973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100348</xdr:rowOff>
    </xdr:from>
    <xdr:to>
      <xdr:col>2</xdr:col>
      <xdr:colOff>638175</xdr:colOff>
      <xdr:row>56</xdr:row>
      <xdr:rowOff>35573</xdr:rowOff>
    </xdr:to>
    <xdr:cxnSp macro="">
      <xdr:nvCxnSpPr>
        <xdr:cNvPr id="130" name="直線コネクタ 129"/>
        <xdr:cNvCxnSpPr/>
      </xdr:nvCxnSpPr>
      <xdr:spPr>
        <a:xfrm flipV="1">
          <a:off x="1130300" y="9530098"/>
          <a:ext cx="889000" cy="10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149329</xdr:rowOff>
    </xdr:from>
    <xdr:ext cx="534377" cy="259045"/>
    <xdr:sp macro="" textlink="">
      <xdr:nvSpPr>
        <xdr:cNvPr id="132" name="テキスト ボックス 131"/>
        <xdr:cNvSpPr txBox="1"/>
      </xdr:nvSpPr>
      <xdr:spPr>
        <a:xfrm>
          <a:off x="1752111" y="975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113423</xdr:rowOff>
    </xdr:from>
    <xdr:ext cx="534377" cy="259045"/>
    <xdr:sp macro="" textlink="">
      <xdr:nvSpPr>
        <xdr:cNvPr id="134" name="テキスト ボックス 133"/>
        <xdr:cNvSpPr txBox="1"/>
      </xdr:nvSpPr>
      <xdr:spPr>
        <a:xfrm>
          <a:off x="863111" y="971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25937</xdr:rowOff>
    </xdr:from>
    <xdr:to>
      <xdr:col>6</xdr:col>
      <xdr:colOff>561975</xdr:colOff>
      <xdr:row>55</xdr:row>
      <xdr:rowOff>127537</xdr:rowOff>
    </xdr:to>
    <xdr:sp macro="" textlink="">
      <xdr:nvSpPr>
        <xdr:cNvPr id="140" name="円/楕円 139"/>
        <xdr:cNvSpPr/>
      </xdr:nvSpPr>
      <xdr:spPr>
        <a:xfrm>
          <a:off x="4584700" y="945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48814</xdr:rowOff>
    </xdr:from>
    <xdr:ext cx="534377" cy="259045"/>
    <xdr:sp macro="" textlink="">
      <xdr:nvSpPr>
        <xdr:cNvPr id="141" name="物件費該当値テキスト"/>
        <xdr:cNvSpPr txBox="1"/>
      </xdr:nvSpPr>
      <xdr:spPr>
        <a:xfrm>
          <a:off x="4686300" y="930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63,356</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52585</xdr:rowOff>
    </xdr:from>
    <xdr:to>
      <xdr:col>5</xdr:col>
      <xdr:colOff>409575</xdr:colOff>
      <xdr:row>55</xdr:row>
      <xdr:rowOff>154185</xdr:rowOff>
    </xdr:to>
    <xdr:sp macro="" textlink="">
      <xdr:nvSpPr>
        <xdr:cNvPr id="142" name="円/楕円 141"/>
        <xdr:cNvSpPr/>
      </xdr:nvSpPr>
      <xdr:spPr>
        <a:xfrm>
          <a:off x="3746500" y="948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170712</xdr:rowOff>
    </xdr:from>
    <xdr:ext cx="534377" cy="259045"/>
    <xdr:sp macro="" textlink="">
      <xdr:nvSpPr>
        <xdr:cNvPr id="143" name="テキスト ボックス 142"/>
        <xdr:cNvSpPr txBox="1"/>
      </xdr:nvSpPr>
      <xdr:spPr>
        <a:xfrm>
          <a:off x="3530111" y="925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61,724</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16776</xdr:rowOff>
    </xdr:from>
    <xdr:to>
      <xdr:col>4</xdr:col>
      <xdr:colOff>206375</xdr:colOff>
      <xdr:row>55</xdr:row>
      <xdr:rowOff>118376</xdr:rowOff>
    </xdr:to>
    <xdr:sp macro="" textlink="">
      <xdr:nvSpPr>
        <xdr:cNvPr id="144" name="円/楕円 143"/>
        <xdr:cNvSpPr/>
      </xdr:nvSpPr>
      <xdr:spPr>
        <a:xfrm>
          <a:off x="2857500" y="944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134903</xdr:rowOff>
    </xdr:from>
    <xdr:ext cx="534377" cy="259045"/>
    <xdr:sp macro="" textlink="">
      <xdr:nvSpPr>
        <xdr:cNvPr id="145" name="テキスト ボックス 144"/>
        <xdr:cNvSpPr txBox="1"/>
      </xdr:nvSpPr>
      <xdr:spPr>
        <a:xfrm>
          <a:off x="2641111" y="922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63,917</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49548</xdr:rowOff>
    </xdr:from>
    <xdr:to>
      <xdr:col>3</xdr:col>
      <xdr:colOff>3175</xdr:colOff>
      <xdr:row>55</xdr:row>
      <xdr:rowOff>151148</xdr:rowOff>
    </xdr:to>
    <xdr:sp macro="" textlink="">
      <xdr:nvSpPr>
        <xdr:cNvPr id="146" name="円/楕円 145"/>
        <xdr:cNvSpPr/>
      </xdr:nvSpPr>
      <xdr:spPr>
        <a:xfrm>
          <a:off x="1968500" y="947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167675</xdr:rowOff>
    </xdr:from>
    <xdr:ext cx="534377" cy="259045"/>
    <xdr:sp macro="" textlink="">
      <xdr:nvSpPr>
        <xdr:cNvPr id="147" name="テキスト ボックス 146"/>
        <xdr:cNvSpPr txBox="1"/>
      </xdr:nvSpPr>
      <xdr:spPr>
        <a:xfrm>
          <a:off x="1752111" y="925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61,910</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156223</xdr:rowOff>
    </xdr:from>
    <xdr:to>
      <xdr:col>1</xdr:col>
      <xdr:colOff>485775</xdr:colOff>
      <xdr:row>56</xdr:row>
      <xdr:rowOff>86373</xdr:rowOff>
    </xdr:to>
    <xdr:sp macro="" textlink="">
      <xdr:nvSpPr>
        <xdr:cNvPr id="148" name="円/楕円 147"/>
        <xdr:cNvSpPr/>
      </xdr:nvSpPr>
      <xdr:spPr>
        <a:xfrm>
          <a:off x="1079500" y="958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102900</xdr:rowOff>
    </xdr:from>
    <xdr:ext cx="534377" cy="259045"/>
    <xdr:sp macro="" textlink="">
      <xdr:nvSpPr>
        <xdr:cNvPr id="149" name="テキスト ボックス 148"/>
        <xdr:cNvSpPr txBox="1"/>
      </xdr:nvSpPr>
      <xdr:spPr>
        <a:xfrm>
          <a:off x="863111" y="936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55,377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3" name="直線コネクタ 172"/>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4" name="維持補修費最小値テキスト"/>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5" name="直線コネクタ 174"/>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6" name="維持補修費最大値テキスト"/>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7" name="直線コネクタ 176"/>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56566</xdr:rowOff>
    </xdr:from>
    <xdr:to>
      <xdr:col>6</xdr:col>
      <xdr:colOff>511175</xdr:colOff>
      <xdr:row>77</xdr:row>
      <xdr:rowOff>68757</xdr:rowOff>
    </xdr:to>
    <xdr:cxnSp macro="">
      <xdr:nvCxnSpPr>
        <xdr:cNvPr id="178" name="直線コネクタ 177"/>
        <xdr:cNvCxnSpPr/>
      </xdr:nvCxnSpPr>
      <xdr:spPr>
        <a:xfrm>
          <a:off x="3797300" y="13258216"/>
          <a:ext cx="8382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48277</xdr:rowOff>
    </xdr:from>
    <xdr:ext cx="469744" cy="259045"/>
    <xdr:sp macro="" textlink="">
      <xdr:nvSpPr>
        <xdr:cNvPr id="179" name="維持補修費平均値テキスト"/>
        <xdr:cNvSpPr txBox="1"/>
      </xdr:nvSpPr>
      <xdr:spPr>
        <a:xfrm>
          <a:off x="4686300" y="13249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0" name="フローチャート : 判断 179"/>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56566</xdr:rowOff>
    </xdr:from>
    <xdr:to>
      <xdr:col>5</xdr:col>
      <xdr:colOff>358775</xdr:colOff>
      <xdr:row>77</xdr:row>
      <xdr:rowOff>76758</xdr:rowOff>
    </xdr:to>
    <xdr:cxnSp macro="">
      <xdr:nvCxnSpPr>
        <xdr:cNvPr id="181" name="直線コネクタ 180"/>
        <xdr:cNvCxnSpPr/>
      </xdr:nvCxnSpPr>
      <xdr:spPr>
        <a:xfrm flipV="1">
          <a:off x="2908300" y="13258216"/>
          <a:ext cx="889000" cy="2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2" name="フローチャート : 判断 181"/>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144290</xdr:rowOff>
    </xdr:from>
    <xdr:ext cx="469744" cy="259045"/>
    <xdr:sp macro="" textlink="">
      <xdr:nvSpPr>
        <xdr:cNvPr id="183" name="テキスト ボックス 182"/>
        <xdr:cNvSpPr txBox="1"/>
      </xdr:nvSpPr>
      <xdr:spPr>
        <a:xfrm>
          <a:off x="3562427"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61367</xdr:rowOff>
    </xdr:from>
    <xdr:to>
      <xdr:col>4</xdr:col>
      <xdr:colOff>155575</xdr:colOff>
      <xdr:row>77</xdr:row>
      <xdr:rowOff>76758</xdr:rowOff>
    </xdr:to>
    <xdr:cxnSp macro="">
      <xdr:nvCxnSpPr>
        <xdr:cNvPr id="184" name="直線コネクタ 183"/>
        <xdr:cNvCxnSpPr/>
      </xdr:nvCxnSpPr>
      <xdr:spPr>
        <a:xfrm>
          <a:off x="2019300" y="13263017"/>
          <a:ext cx="889000" cy="1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5" name="フローチャート : 判断 184"/>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161358</xdr:rowOff>
    </xdr:from>
    <xdr:ext cx="469744" cy="259045"/>
    <xdr:sp macro="" textlink="">
      <xdr:nvSpPr>
        <xdr:cNvPr id="186" name="テキスト ボックス 185"/>
        <xdr:cNvSpPr txBox="1"/>
      </xdr:nvSpPr>
      <xdr:spPr>
        <a:xfrm>
          <a:off x="2673427"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61367</xdr:rowOff>
    </xdr:from>
    <xdr:to>
      <xdr:col>2</xdr:col>
      <xdr:colOff>638175</xdr:colOff>
      <xdr:row>77</xdr:row>
      <xdr:rowOff>72340</xdr:rowOff>
    </xdr:to>
    <xdr:cxnSp macro="">
      <xdr:nvCxnSpPr>
        <xdr:cNvPr id="187" name="直線コネクタ 186"/>
        <xdr:cNvCxnSpPr/>
      </xdr:nvCxnSpPr>
      <xdr:spPr>
        <a:xfrm flipV="1">
          <a:off x="1130300" y="13263017"/>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8" name="フローチャート : 判断 187"/>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151223</xdr:rowOff>
    </xdr:from>
    <xdr:ext cx="469744" cy="259045"/>
    <xdr:sp macro="" textlink="">
      <xdr:nvSpPr>
        <xdr:cNvPr id="189" name="テキスト ボックス 188"/>
        <xdr:cNvSpPr txBox="1"/>
      </xdr:nvSpPr>
      <xdr:spPr>
        <a:xfrm>
          <a:off x="1784427" y="1335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0" name="フローチャート : 判断 189"/>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166997</xdr:rowOff>
    </xdr:from>
    <xdr:ext cx="469744" cy="259045"/>
    <xdr:sp macro="" textlink="">
      <xdr:nvSpPr>
        <xdr:cNvPr id="191" name="テキスト ボックス 190"/>
        <xdr:cNvSpPr txBox="1"/>
      </xdr:nvSpPr>
      <xdr:spPr>
        <a:xfrm>
          <a:off x="895427" y="1336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17957</xdr:rowOff>
    </xdr:from>
    <xdr:to>
      <xdr:col>6</xdr:col>
      <xdr:colOff>561975</xdr:colOff>
      <xdr:row>77</xdr:row>
      <xdr:rowOff>119557</xdr:rowOff>
    </xdr:to>
    <xdr:sp macro="" textlink="">
      <xdr:nvSpPr>
        <xdr:cNvPr id="197" name="円/楕円 196"/>
        <xdr:cNvSpPr/>
      </xdr:nvSpPr>
      <xdr:spPr>
        <a:xfrm>
          <a:off x="4584700" y="1321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40834</xdr:rowOff>
    </xdr:from>
    <xdr:ext cx="469744" cy="259045"/>
    <xdr:sp macro="" textlink="">
      <xdr:nvSpPr>
        <xdr:cNvPr id="198" name="維持補修費該当値テキスト"/>
        <xdr:cNvSpPr txBox="1"/>
      </xdr:nvSpPr>
      <xdr:spPr>
        <a:xfrm>
          <a:off x="4686300" y="13071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5766</xdr:rowOff>
    </xdr:from>
    <xdr:to>
      <xdr:col>5</xdr:col>
      <xdr:colOff>409575</xdr:colOff>
      <xdr:row>77</xdr:row>
      <xdr:rowOff>107366</xdr:rowOff>
    </xdr:to>
    <xdr:sp macro="" textlink="">
      <xdr:nvSpPr>
        <xdr:cNvPr id="199" name="円/楕円 198"/>
        <xdr:cNvSpPr/>
      </xdr:nvSpPr>
      <xdr:spPr>
        <a:xfrm>
          <a:off x="3746500" y="1320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123893</xdr:rowOff>
    </xdr:from>
    <xdr:ext cx="469744" cy="259045"/>
    <xdr:sp macro="" textlink="">
      <xdr:nvSpPr>
        <xdr:cNvPr id="200" name="テキスト ボックス 199"/>
        <xdr:cNvSpPr txBox="1"/>
      </xdr:nvSpPr>
      <xdr:spPr>
        <a:xfrm>
          <a:off x="3562427" y="1298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25958</xdr:rowOff>
    </xdr:from>
    <xdr:to>
      <xdr:col>4</xdr:col>
      <xdr:colOff>206375</xdr:colOff>
      <xdr:row>77</xdr:row>
      <xdr:rowOff>127558</xdr:rowOff>
    </xdr:to>
    <xdr:sp macro="" textlink="">
      <xdr:nvSpPr>
        <xdr:cNvPr id="201" name="円/楕円 200"/>
        <xdr:cNvSpPr/>
      </xdr:nvSpPr>
      <xdr:spPr>
        <a:xfrm>
          <a:off x="2857500" y="132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144085</xdr:rowOff>
    </xdr:from>
    <xdr:ext cx="469744" cy="259045"/>
    <xdr:sp macro="" textlink="">
      <xdr:nvSpPr>
        <xdr:cNvPr id="202" name="テキスト ボックス 201"/>
        <xdr:cNvSpPr txBox="1"/>
      </xdr:nvSpPr>
      <xdr:spPr>
        <a:xfrm>
          <a:off x="2673427" y="1300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10567</xdr:rowOff>
    </xdr:from>
    <xdr:to>
      <xdr:col>3</xdr:col>
      <xdr:colOff>3175</xdr:colOff>
      <xdr:row>77</xdr:row>
      <xdr:rowOff>112167</xdr:rowOff>
    </xdr:to>
    <xdr:sp macro="" textlink="">
      <xdr:nvSpPr>
        <xdr:cNvPr id="203" name="円/楕円 202"/>
        <xdr:cNvSpPr/>
      </xdr:nvSpPr>
      <xdr:spPr>
        <a:xfrm>
          <a:off x="1968500" y="1321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128694</xdr:rowOff>
    </xdr:from>
    <xdr:ext cx="469744" cy="259045"/>
    <xdr:sp macro="" textlink="">
      <xdr:nvSpPr>
        <xdr:cNvPr id="204" name="テキスト ボックス 203"/>
        <xdr:cNvSpPr txBox="1"/>
      </xdr:nvSpPr>
      <xdr:spPr>
        <a:xfrm>
          <a:off x="1784427" y="1298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21540</xdr:rowOff>
    </xdr:from>
    <xdr:to>
      <xdr:col>1</xdr:col>
      <xdr:colOff>485775</xdr:colOff>
      <xdr:row>77</xdr:row>
      <xdr:rowOff>123140</xdr:rowOff>
    </xdr:to>
    <xdr:sp macro="" textlink="">
      <xdr:nvSpPr>
        <xdr:cNvPr id="205" name="円/楕円 204"/>
        <xdr:cNvSpPr/>
      </xdr:nvSpPr>
      <xdr:spPr>
        <a:xfrm>
          <a:off x="1079500" y="1322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139667</xdr:rowOff>
    </xdr:from>
    <xdr:ext cx="469744" cy="259045"/>
    <xdr:sp macro="" textlink="">
      <xdr:nvSpPr>
        <xdr:cNvPr id="206" name="テキスト ボックス 205"/>
        <xdr:cNvSpPr txBox="1"/>
      </xdr:nvSpPr>
      <xdr:spPr>
        <a:xfrm>
          <a:off x="895427" y="1299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77,383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72682</xdr:rowOff>
    </xdr:from>
    <xdr:to>
      <xdr:col>6</xdr:col>
      <xdr:colOff>510540</xdr:colOff>
      <xdr:row>99</xdr:row>
      <xdr:rowOff>105563</xdr:rowOff>
    </xdr:to>
    <xdr:cxnSp macro="">
      <xdr:nvCxnSpPr>
        <xdr:cNvPr id="231" name="直線コネクタ 230"/>
        <xdr:cNvCxnSpPr/>
      </xdr:nvCxnSpPr>
      <xdr:spPr>
        <a:xfrm flipV="1">
          <a:off x="4633595" y="15674632"/>
          <a:ext cx="1270" cy="140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109390</xdr:rowOff>
    </xdr:from>
    <xdr:ext cx="534377" cy="259045"/>
    <xdr:sp macro="" textlink="">
      <xdr:nvSpPr>
        <xdr:cNvPr id="232" name="扶助費最小値テキスト"/>
        <xdr:cNvSpPr txBox="1"/>
      </xdr:nvSpPr>
      <xdr:spPr>
        <a:xfrm>
          <a:off x="4686300" y="17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99</xdr:row>
      <xdr:rowOff>105563</xdr:rowOff>
    </xdr:from>
    <xdr:to>
      <xdr:col>6</xdr:col>
      <xdr:colOff>600075</xdr:colOff>
      <xdr:row>99</xdr:row>
      <xdr:rowOff>105563</xdr:rowOff>
    </xdr:to>
    <xdr:cxnSp macro="">
      <xdr:nvCxnSpPr>
        <xdr:cNvPr id="233" name="直線コネクタ 232"/>
        <xdr:cNvCxnSpPr/>
      </xdr:nvCxnSpPr>
      <xdr:spPr>
        <a:xfrm>
          <a:off x="4546600" y="1707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19359</xdr:rowOff>
    </xdr:from>
    <xdr:ext cx="599010" cy="259045"/>
    <xdr:sp macro="" textlink="">
      <xdr:nvSpPr>
        <xdr:cNvPr id="234" name="扶助費最大値テキスト"/>
        <xdr:cNvSpPr txBox="1"/>
      </xdr:nvSpPr>
      <xdr:spPr>
        <a:xfrm>
          <a:off x="4686300" y="1544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91</xdr:row>
      <xdr:rowOff>72682</xdr:rowOff>
    </xdr:from>
    <xdr:to>
      <xdr:col>6</xdr:col>
      <xdr:colOff>600075</xdr:colOff>
      <xdr:row>91</xdr:row>
      <xdr:rowOff>72682</xdr:rowOff>
    </xdr:to>
    <xdr:cxnSp macro="">
      <xdr:nvCxnSpPr>
        <xdr:cNvPr id="235" name="直線コネクタ 234"/>
        <xdr:cNvCxnSpPr/>
      </xdr:nvCxnSpPr>
      <xdr:spPr>
        <a:xfrm>
          <a:off x="4546600" y="1567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23895</xdr:rowOff>
    </xdr:from>
    <xdr:to>
      <xdr:col>6</xdr:col>
      <xdr:colOff>511175</xdr:colOff>
      <xdr:row>98</xdr:row>
      <xdr:rowOff>96971</xdr:rowOff>
    </xdr:to>
    <xdr:cxnSp macro="">
      <xdr:nvCxnSpPr>
        <xdr:cNvPr id="236" name="直線コネクタ 235"/>
        <xdr:cNvCxnSpPr/>
      </xdr:nvCxnSpPr>
      <xdr:spPr>
        <a:xfrm flipV="1">
          <a:off x="3797300" y="16825995"/>
          <a:ext cx="838200" cy="7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155421</xdr:rowOff>
    </xdr:from>
    <xdr:ext cx="534377" cy="259045"/>
    <xdr:sp macro="" textlink="">
      <xdr:nvSpPr>
        <xdr:cNvPr id="237" name="扶助費平均値テキスト"/>
        <xdr:cNvSpPr txBox="1"/>
      </xdr:nvSpPr>
      <xdr:spPr>
        <a:xfrm>
          <a:off x="4686300" y="164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132544</xdr:rowOff>
    </xdr:from>
    <xdr:to>
      <xdr:col>6</xdr:col>
      <xdr:colOff>561975</xdr:colOff>
      <xdr:row>97</xdr:row>
      <xdr:rowOff>62694</xdr:rowOff>
    </xdr:to>
    <xdr:sp macro="" textlink="">
      <xdr:nvSpPr>
        <xdr:cNvPr id="238" name="フローチャート : 判断 237"/>
        <xdr:cNvSpPr/>
      </xdr:nvSpPr>
      <xdr:spPr>
        <a:xfrm>
          <a:off x="45847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96971</xdr:rowOff>
    </xdr:from>
    <xdr:to>
      <xdr:col>5</xdr:col>
      <xdr:colOff>358775</xdr:colOff>
      <xdr:row>99</xdr:row>
      <xdr:rowOff>15666</xdr:rowOff>
    </xdr:to>
    <xdr:cxnSp macro="">
      <xdr:nvCxnSpPr>
        <xdr:cNvPr id="239" name="直線コネクタ 238"/>
        <xdr:cNvCxnSpPr/>
      </xdr:nvCxnSpPr>
      <xdr:spPr>
        <a:xfrm flipV="1">
          <a:off x="2908300" y="16899071"/>
          <a:ext cx="889000" cy="9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23121</xdr:rowOff>
    </xdr:from>
    <xdr:to>
      <xdr:col>5</xdr:col>
      <xdr:colOff>409575</xdr:colOff>
      <xdr:row>97</xdr:row>
      <xdr:rowOff>124721</xdr:rowOff>
    </xdr:to>
    <xdr:sp macro="" textlink="">
      <xdr:nvSpPr>
        <xdr:cNvPr id="240" name="フローチャート : 判断 239"/>
        <xdr:cNvSpPr/>
      </xdr:nvSpPr>
      <xdr:spPr>
        <a:xfrm>
          <a:off x="3746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141248</xdr:rowOff>
    </xdr:from>
    <xdr:ext cx="534377" cy="259045"/>
    <xdr:sp macro="" textlink="">
      <xdr:nvSpPr>
        <xdr:cNvPr id="241" name="テキスト ボックス 240"/>
        <xdr:cNvSpPr txBox="1"/>
      </xdr:nvSpPr>
      <xdr:spPr>
        <a:xfrm>
          <a:off x="3530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15666</xdr:rowOff>
    </xdr:from>
    <xdr:to>
      <xdr:col>4</xdr:col>
      <xdr:colOff>155575</xdr:colOff>
      <xdr:row>99</xdr:row>
      <xdr:rowOff>39878</xdr:rowOff>
    </xdr:to>
    <xdr:cxnSp macro="">
      <xdr:nvCxnSpPr>
        <xdr:cNvPr id="242" name="直線コネクタ 241"/>
        <xdr:cNvCxnSpPr/>
      </xdr:nvCxnSpPr>
      <xdr:spPr>
        <a:xfrm flipV="1">
          <a:off x="2019300" y="16989216"/>
          <a:ext cx="889000" cy="2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130772</xdr:rowOff>
    </xdr:from>
    <xdr:to>
      <xdr:col>4</xdr:col>
      <xdr:colOff>206375</xdr:colOff>
      <xdr:row>98</xdr:row>
      <xdr:rowOff>60922</xdr:rowOff>
    </xdr:to>
    <xdr:sp macro="" textlink="">
      <xdr:nvSpPr>
        <xdr:cNvPr id="243" name="フローチャート : 判断 242"/>
        <xdr:cNvSpPr/>
      </xdr:nvSpPr>
      <xdr:spPr>
        <a:xfrm>
          <a:off x="2857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77449</xdr:rowOff>
    </xdr:from>
    <xdr:ext cx="534377" cy="259045"/>
    <xdr:sp macro="" textlink="">
      <xdr:nvSpPr>
        <xdr:cNvPr id="244" name="テキスト ボックス 243"/>
        <xdr:cNvSpPr txBox="1"/>
      </xdr:nvSpPr>
      <xdr:spPr>
        <a:xfrm>
          <a:off x="2641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37534</xdr:rowOff>
    </xdr:from>
    <xdr:to>
      <xdr:col>2</xdr:col>
      <xdr:colOff>638175</xdr:colOff>
      <xdr:row>99</xdr:row>
      <xdr:rowOff>39878</xdr:rowOff>
    </xdr:to>
    <xdr:cxnSp macro="">
      <xdr:nvCxnSpPr>
        <xdr:cNvPr id="245" name="直線コネクタ 244"/>
        <xdr:cNvCxnSpPr/>
      </xdr:nvCxnSpPr>
      <xdr:spPr>
        <a:xfrm>
          <a:off x="1130300" y="17011084"/>
          <a:ext cx="889000" cy="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145535</xdr:rowOff>
    </xdr:from>
    <xdr:to>
      <xdr:col>3</xdr:col>
      <xdr:colOff>3175</xdr:colOff>
      <xdr:row>98</xdr:row>
      <xdr:rowOff>75685</xdr:rowOff>
    </xdr:to>
    <xdr:sp macro="" textlink="">
      <xdr:nvSpPr>
        <xdr:cNvPr id="246" name="フローチャート : 判断 245"/>
        <xdr:cNvSpPr/>
      </xdr:nvSpPr>
      <xdr:spPr>
        <a:xfrm>
          <a:off x="1968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92212</xdr:rowOff>
    </xdr:from>
    <xdr:ext cx="534377" cy="259045"/>
    <xdr:sp macro="" textlink="">
      <xdr:nvSpPr>
        <xdr:cNvPr id="247" name="テキスト ボックス 246"/>
        <xdr:cNvSpPr txBox="1"/>
      </xdr:nvSpPr>
      <xdr:spPr>
        <a:xfrm>
          <a:off x="1752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155023</xdr:rowOff>
    </xdr:from>
    <xdr:to>
      <xdr:col>1</xdr:col>
      <xdr:colOff>485775</xdr:colOff>
      <xdr:row>98</xdr:row>
      <xdr:rowOff>85173</xdr:rowOff>
    </xdr:to>
    <xdr:sp macro="" textlink="">
      <xdr:nvSpPr>
        <xdr:cNvPr id="248" name="フローチャート : 判断 247"/>
        <xdr:cNvSpPr/>
      </xdr:nvSpPr>
      <xdr:spPr>
        <a:xfrm>
          <a:off x="1079500" y="1678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101700</xdr:rowOff>
    </xdr:from>
    <xdr:ext cx="534377" cy="259045"/>
    <xdr:sp macro="" textlink="">
      <xdr:nvSpPr>
        <xdr:cNvPr id="249" name="テキスト ボックス 248"/>
        <xdr:cNvSpPr txBox="1"/>
      </xdr:nvSpPr>
      <xdr:spPr>
        <a:xfrm>
          <a:off x="863111" y="1656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144545</xdr:rowOff>
    </xdr:from>
    <xdr:to>
      <xdr:col>6</xdr:col>
      <xdr:colOff>561975</xdr:colOff>
      <xdr:row>98</xdr:row>
      <xdr:rowOff>74695</xdr:rowOff>
    </xdr:to>
    <xdr:sp macro="" textlink="">
      <xdr:nvSpPr>
        <xdr:cNvPr id="255" name="円/楕円 254"/>
        <xdr:cNvSpPr/>
      </xdr:nvSpPr>
      <xdr:spPr>
        <a:xfrm>
          <a:off x="4584700" y="1677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122972</xdr:rowOff>
    </xdr:from>
    <xdr:ext cx="534377" cy="259045"/>
    <xdr:sp macro="" textlink="">
      <xdr:nvSpPr>
        <xdr:cNvPr id="256" name="扶助費該当値テキスト"/>
        <xdr:cNvSpPr txBox="1"/>
      </xdr:nvSpPr>
      <xdr:spPr>
        <a:xfrm>
          <a:off x="4686300" y="1675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50,079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46171</xdr:rowOff>
    </xdr:from>
    <xdr:to>
      <xdr:col>5</xdr:col>
      <xdr:colOff>409575</xdr:colOff>
      <xdr:row>98</xdr:row>
      <xdr:rowOff>147771</xdr:rowOff>
    </xdr:to>
    <xdr:sp macro="" textlink="">
      <xdr:nvSpPr>
        <xdr:cNvPr id="257" name="円/楕円 256"/>
        <xdr:cNvSpPr/>
      </xdr:nvSpPr>
      <xdr:spPr>
        <a:xfrm>
          <a:off x="3746500" y="1684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138898</xdr:rowOff>
    </xdr:from>
    <xdr:ext cx="534377" cy="259045"/>
    <xdr:sp macro="" textlink="">
      <xdr:nvSpPr>
        <xdr:cNvPr id="258" name="テキスト ボックス 257"/>
        <xdr:cNvSpPr txBox="1"/>
      </xdr:nvSpPr>
      <xdr:spPr>
        <a:xfrm>
          <a:off x="3530111" y="1694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46,243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136316</xdr:rowOff>
    </xdr:from>
    <xdr:to>
      <xdr:col>4</xdr:col>
      <xdr:colOff>206375</xdr:colOff>
      <xdr:row>99</xdr:row>
      <xdr:rowOff>66466</xdr:rowOff>
    </xdr:to>
    <xdr:sp macro="" textlink="">
      <xdr:nvSpPr>
        <xdr:cNvPr id="259" name="円/楕円 258"/>
        <xdr:cNvSpPr/>
      </xdr:nvSpPr>
      <xdr:spPr>
        <a:xfrm>
          <a:off x="2857500" y="1693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57593</xdr:rowOff>
    </xdr:from>
    <xdr:ext cx="534377" cy="259045"/>
    <xdr:sp macro="" textlink="">
      <xdr:nvSpPr>
        <xdr:cNvPr id="260" name="テキスト ボックス 259"/>
        <xdr:cNvSpPr txBox="1"/>
      </xdr:nvSpPr>
      <xdr:spPr>
        <a:xfrm>
          <a:off x="2641111" y="1703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41,511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160528</xdr:rowOff>
    </xdr:from>
    <xdr:to>
      <xdr:col>3</xdr:col>
      <xdr:colOff>3175</xdr:colOff>
      <xdr:row>99</xdr:row>
      <xdr:rowOff>90678</xdr:rowOff>
    </xdr:to>
    <xdr:sp macro="" textlink="">
      <xdr:nvSpPr>
        <xdr:cNvPr id="261" name="円/楕円 260"/>
        <xdr:cNvSpPr/>
      </xdr:nvSpPr>
      <xdr:spPr>
        <a:xfrm>
          <a:off x="1968500" y="1696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81805</xdr:rowOff>
    </xdr:from>
    <xdr:ext cx="534377" cy="259045"/>
    <xdr:sp macro="" textlink="">
      <xdr:nvSpPr>
        <xdr:cNvPr id="262" name="テキスト ボックス 261"/>
        <xdr:cNvSpPr txBox="1"/>
      </xdr:nvSpPr>
      <xdr:spPr>
        <a:xfrm>
          <a:off x="1752111" y="1705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40,240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158184</xdr:rowOff>
    </xdr:from>
    <xdr:to>
      <xdr:col>1</xdr:col>
      <xdr:colOff>485775</xdr:colOff>
      <xdr:row>99</xdr:row>
      <xdr:rowOff>88334</xdr:rowOff>
    </xdr:to>
    <xdr:sp macro="" textlink="">
      <xdr:nvSpPr>
        <xdr:cNvPr id="263" name="円/楕円 262"/>
        <xdr:cNvSpPr/>
      </xdr:nvSpPr>
      <xdr:spPr>
        <a:xfrm>
          <a:off x="1079500" y="1696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79461</xdr:rowOff>
    </xdr:from>
    <xdr:ext cx="534377" cy="259045"/>
    <xdr:sp macro="" textlink="">
      <xdr:nvSpPr>
        <xdr:cNvPr id="264" name="テキスト ボックス 263"/>
        <xdr:cNvSpPr txBox="1"/>
      </xdr:nvSpPr>
      <xdr:spPr>
        <a:xfrm>
          <a:off x="863111" y="1705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40,363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90" name="直線コネクタ 289"/>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91" name="補助費等最小値テキスト"/>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92" name="直線コネクタ 291"/>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93" name="補助費等最大値テキスト"/>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4" name="直線コネクタ 293"/>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152371</xdr:rowOff>
    </xdr:from>
    <xdr:to>
      <xdr:col>15</xdr:col>
      <xdr:colOff>180975</xdr:colOff>
      <xdr:row>38</xdr:row>
      <xdr:rowOff>2812</xdr:rowOff>
    </xdr:to>
    <xdr:cxnSp macro="">
      <xdr:nvCxnSpPr>
        <xdr:cNvPr id="295" name="直線コネクタ 294"/>
        <xdr:cNvCxnSpPr/>
      </xdr:nvCxnSpPr>
      <xdr:spPr>
        <a:xfrm flipV="1">
          <a:off x="9639300" y="6496021"/>
          <a:ext cx="838200" cy="2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128933</xdr:rowOff>
    </xdr:from>
    <xdr:ext cx="534377" cy="259045"/>
    <xdr:sp macro="" textlink="">
      <xdr:nvSpPr>
        <xdr:cNvPr id="296" name="補助費等平均値テキスト"/>
        <xdr:cNvSpPr txBox="1"/>
      </xdr:nvSpPr>
      <xdr:spPr>
        <a:xfrm>
          <a:off x="10528300" y="6129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7" name="フローチャート : 判断 296"/>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2812</xdr:rowOff>
    </xdr:from>
    <xdr:to>
      <xdr:col>14</xdr:col>
      <xdr:colOff>28575</xdr:colOff>
      <xdr:row>38</xdr:row>
      <xdr:rowOff>22482</xdr:rowOff>
    </xdr:to>
    <xdr:cxnSp macro="">
      <xdr:nvCxnSpPr>
        <xdr:cNvPr id="298" name="直線コネクタ 297"/>
        <xdr:cNvCxnSpPr/>
      </xdr:nvCxnSpPr>
      <xdr:spPr>
        <a:xfrm flipV="1">
          <a:off x="8750300" y="6517912"/>
          <a:ext cx="889000" cy="1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9" name="フローチャート : 判断 298"/>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71010</xdr:rowOff>
    </xdr:from>
    <xdr:ext cx="534377" cy="259045"/>
    <xdr:sp macro="" textlink="">
      <xdr:nvSpPr>
        <xdr:cNvPr id="300" name="テキスト ボックス 299"/>
        <xdr:cNvSpPr txBox="1"/>
      </xdr:nvSpPr>
      <xdr:spPr>
        <a:xfrm>
          <a:off x="9372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18074</xdr:rowOff>
    </xdr:from>
    <xdr:to>
      <xdr:col>12</xdr:col>
      <xdr:colOff>511175</xdr:colOff>
      <xdr:row>38</xdr:row>
      <xdr:rowOff>22482</xdr:rowOff>
    </xdr:to>
    <xdr:cxnSp macro="">
      <xdr:nvCxnSpPr>
        <xdr:cNvPr id="301" name="直線コネクタ 300"/>
        <xdr:cNvCxnSpPr/>
      </xdr:nvCxnSpPr>
      <xdr:spPr>
        <a:xfrm>
          <a:off x="7861300" y="6533174"/>
          <a:ext cx="889000" cy="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302" name="フローチャート : 判断 301"/>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34129</xdr:rowOff>
    </xdr:from>
    <xdr:ext cx="534377" cy="259045"/>
    <xdr:sp macro="" textlink="">
      <xdr:nvSpPr>
        <xdr:cNvPr id="303" name="テキスト ボックス 302"/>
        <xdr:cNvSpPr txBox="1"/>
      </xdr:nvSpPr>
      <xdr:spPr>
        <a:xfrm>
          <a:off x="8483111" y="60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18074</xdr:rowOff>
    </xdr:from>
    <xdr:to>
      <xdr:col>11</xdr:col>
      <xdr:colOff>307975</xdr:colOff>
      <xdr:row>38</xdr:row>
      <xdr:rowOff>32814</xdr:rowOff>
    </xdr:to>
    <xdr:cxnSp macro="">
      <xdr:nvCxnSpPr>
        <xdr:cNvPr id="304" name="直線コネクタ 303"/>
        <xdr:cNvCxnSpPr/>
      </xdr:nvCxnSpPr>
      <xdr:spPr>
        <a:xfrm flipV="1">
          <a:off x="6972300" y="6533174"/>
          <a:ext cx="889000" cy="1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5" name="フローチャート : 判断 304"/>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64435</xdr:rowOff>
    </xdr:from>
    <xdr:ext cx="534377" cy="259045"/>
    <xdr:sp macro="" textlink="">
      <xdr:nvSpPr>
        <xdr:cNvPr id="306" name="テキスト ボックス 305"/>
        <xdr:cNvSpPr txBox="1"/>
      </xdr:nvSpPr>
      <xdr:spPr>
        <a:xfrm>
          <a:off x="7594111" y="606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7" name="フローチャート : 判断 306"/>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65404</xdr:rowOff>
    </xdr:from>
    <xdr:ext cx="534377" cy="259045"/>
    <xdr:sp macro="" textlink="">
      <xdr:nvSpPr>
        <xdr:cNvPr id="308" name="テキスト ボックス 307"/>
        <xdr:cNvSpPr txBox="1"/>
      </xdr:nvSpPr>
      <xdr:spPr>
        <a:xfrm>
          <a:off x="6705111" y="606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101571</xdr:rowOff>
    </xdr:from>
    <xdr:to>
      <xdr:col>15</xdr:col>
      <xdr:colOff>231775</xdr:colOff>
      <xdr:row>38</xdr:row>
      <xdr:rowOff>31721</xdr:rowOff>
    </xdr:to>
    <xdr:sp macro="" textlink="">
      <xdr:nvSpPr>
        <xdr:cNvPr id="314" name="円/楕円 313"/>
        <xdr:cNvSpPr/>
      </xdr:nvSpPr>
      <xdr:spPr>
        <a:xfrm>
          <a:off x="10426700" y="644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79998</xdr:rowOff>
    </xdr:from>
    <xdr:ext cx="534377" cy="259045"/>
    <xdr:sp macro="" textlink="">
      <xdr:nvSpPr>
        <xdr:cNvPr id="315" name="補助費等該当値テキスト"/>
        <xdr:cNvSpPr txBox="1"/>
      </xdr:nvSpPr>
      <xdr:spPr>
        <a:xfrm>
          <a:off x="10528300" y="642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26,586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123462</xdr:rowOff>
    </xdr:from>
    <xdr:to>
      <xdr:col>14</xdr:col>
      <xdr:colOff>79375</xdr:colOff>
      <xdr:row>38</xdr:row>
      <xdr:rowOff>53612</xdr:rowOff>
    </xdr:to>
    <xdr:sp macro="" textlink="">
      <xdr:nvSpPr>
        <xdr:cNvPr id="316" name="円/楕円 315"/>
        <xdr:cNvSpPr/>
      </xdr:nvSpPr>
      <xdr:spPr>
        <a:xfrm>
          <a:off x="9588500" y="646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44739</xdr:rowOff>
    </xdr:from>
    <xdr:ext cx="534377" cy="259045"/>
    <xdr:sp macro="" textlink="">
      <xdr:nvSpPr>
        <xdr:cNvPr id="317" name="テキスト ボックス 316"/>
        <xdr:cNvSpPr txBox="1"/>
      </xdr:nvSpPr>
      <xdr:spPr>
        <a:xfrm>
          <a:off x="9372111" y="655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24,575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143133</xdr:rowOff>
    </xdr:from>
    <xdr:to>
      <xdr:col>12</xdr:col>
      <xdr:colOff>561975</xdr:colOff>
      <xdr:row>38</xdr:row>
      <xdr:rowOff>73282</xdr:rowOff>
    </xdr:to>
    <xdr:sp macro="" textlink="">
      <xdr:nvSpPr>
        <xdr:cNvPr id="318" name="円/楕円 317"/>
        <xdr:cNvSpPr/>
      </xdr:nvSpPr>
      <xdr:spPr>
        <a:xfrm>
          <a:off x="8699500" y="64867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64409</xdr:rowOff>
    </xdr:from>
    <xdr:ext cx="534377" cy="259045"/>
    <xdr:sp macro="" textlink="">
      <xdr:nvSpPr>
        <xdr:cNvPr id="319" name="テキスト ボックス 318"/>
        <xdr:cNvSpPr txBox="1"/>
      </xdr:nvSpPr>
      <xdr:spPr>
        <a:xfrm>
          <a:off x="8483111" y="657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22,768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138724</xdr:rowOff>
    </xdr:from>
    <xdr:to>
      <xdr:col>11</xdr:col>
      <xdr:colOff>358775</xdr:colOff>
      <xdr:row>38</xdr:row>
      <xdr:rowOff>68874</xdr:rowOff>
    </xdr:to>
    <xdr:sp macro="" textlink="">
      <xdr:nvSpPr>
        <xdr:cNvPr id="320" name="円/楕円 319"/>
        <xdr:cNvSpPr/>
      </xdr:nvSpPr>
      <xdr:spPr>
        <a:xfrm>
          <a:off x="7810500" y="648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60001</xdr:rowOff>
    </xdr:from>
    <xdr:ext cx="534377" cy="259045"/>
    <xdr:sp macro="" textlink="">
      <xdr:nvSpPr>
        <xdr:cNvPr id="321" name="テキスト ボックス 320"/>
        <xdr:cNvSpPr txBox="1"/>
      </xdr:nvSpPr>
      <xdr:spPr>
        <a:xfrm>
          <a:off x="7594111" y="657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23,173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153463</xdr:rowOff>
    </xdr:from>
    <xdr:to>
      <xdr:col>10</xdr:col>
      <xdr:colOff>155575</xdr:colOff>
      <xdr:row>38</xdr:row>
      <xdr:rowOff>83614</xdr:rowOff>
    </xdr:to>
    <xdr:sp macro="" textlink="">
      <xdr:nvSpPr>
        <xdr:cNvPr id="322" name="円/楕円 321"/>
        <xdr:cNvSpPr/>
      </xdr:nvSpPr>
      <xdr:spPr>
        <a:xfrm>
          <a:off x="6921500" y="64971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74741</xdr:rowOff>
    </xdr:from>
    <xdr:ext cx="534377" cy="259045"/>
    <xdr:sp macro="" textlink="">
      <xdr:nvSpPr>
        <xdr:cNvPr id="323" name="テキスト ボックス 322"/>
        <xdr:cNvSpPr txBox="1"/>
      </xdr:nvSpPr>
      <xdr:spPr>
        <a:xfrm>
          <a:off x="6705111" y="658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21,819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7" name="直線コネクタ 346"/>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48" name="普通建設事業費最小値テキスト"/>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49" name="直線コネクタ 348"/>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50" name="普通建設事業費最大値テキスト"/>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51" name="直線コネクタ 350"/>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169791</xdr:rowOff>
    </xdr:from>
    <xdr:to>
      <xdr:col>15</xdr:col>
      <xdr:colOff>180975</xdr:colOff>
      <xdr:row>58</xdr:row>
      <xdr:rowOff>52748</xdr:rowOff>
    </xdr:to>
    <xdr:cxnSp macro="">
      <xdr:nvCxnSpPr>
        <xdr:cNvPr id="352" name="直線コネクタ 351"/>
        <xdr:cNvCxnSpPr/>
      </xdr:nvCxnSpPr>
      <xdr:spPr>
        <a:xfrm>
          <a:off x="9639300" y="9942441"/>
          <a:ext cx="8382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150494</xdr:rowOff>
    </xdr:from>
    <xdr:ext cx="534377" cy="259045"/>
    <xdr:sp macro="" textlink="">
      <xdr:nvSpPr>
        <xdr:cNvPr id="353" name="普通建設事業費平均値テキスト"/>
        <xdr:cNvSpPr txBox="1"/>
      </xdr:nvSpPr>
      <xdr:spPr>
        <a:xfrm>
          <a:off x="10528300" y="9580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4" name="フローチャート : 判断 353"/>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135920</xdr:rowOff>
    </xdr:from>
    <xdr:to>
      <xdr:col>14</xdr:col>
      <xdr:colOff>28575</xdr:colOff>
      <xdr:row>57</xdr:row>
      <xdr:rowOff>169791</xdr:rowOff>
    </xdr:to>
    <xdr:cxnSp macro="">
      <xdr:nvCxnSpPr>
        <xdr:cNvPr id="355" name="直線コネクタ 354"/>
        <xdr:cNvCxnSpPr/>
      </xdr:nvCxnSpPr>
      <xdr:spPr>
        <a:xfrm>
          <a:off x="8750300" y="9908570"/>
          <a:ext cx="889000" cy="3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48592</xdr:rowOff>
    </xdr:from>
    <xdr:ext cx="534377" cy="259045"/>
    <xdr:sp macro="" textlink="">
      <xdr:nvSpPr>
        <xdr:cNvPr id="357" name="テキスト ボックス 356"/>
        <xdr:cNvSpPr txBox="1"/>
      </xdr:nvSpPr>
      <xdr:spPr>
        <a:xfrm>
          <a:off x="9372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135920</xdr:rowOff>
    </xdr:from>
    <xdr:to>
      <xdr:col>12</xdr:col>
      <xdr:colOff>511175</xdr:colOff>
      <xdr:row>57</xdr:row>
      <xdr:rowOff>139829</xdr:rowOff>
    </xdr:to>
    <xdr:cxnSp macro="">
      <xdr:nvCxnSpPr>
        <xdr:cNvPr id="358" name="直線コネクタ 357"/>
        <xdr:cNvCxnSpPr/>
      </xdr:nvCxnSpPr>
      <xdr:spPr>
        <a:xfrm flipV="1">
          <a:off x="7861300" y="9908570"/>
          <a:ext cx="889000" cy="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48760</xdr:rowOff>
    </xdr:from>
    <xdr:ext cx="534377" cy="259045"/>
    <xdr:sp macro="" textlink="">
      <xdr:nvSpPr>
        <xdr:cNvPr id="360" name="テキスト ボックス 359"/>
        <xdr:cNvSpPr txBox="1"/>
      </xdr:nvSpPr>
      <xdr:spPr>
        <a:xfrm>
          <a:off x="8483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139829</xdr:rowOff>
    </xdr:from>
    <xdr:to>
      <xdr:col>11</xdr:col>
      <xdr:colOff>307975</xdr:colOff>
      <xdr:row>58</xdr:row>
      <xdr:rowOff>72058</xdr:rowOff>
    </xdr:to>
    <xdr:cxnSp macro="">
      <xdr:nvCxnSpPr>
        <xdr:cNvPr id="361" name="直線コネクタ 360"/>
        <xdr:cNvCxnSpPr/>
      </xdr:nvCxnSpPr>
      <xdr:spPr>
        <a:xfrm flipV="1">
          <a:off x="6972300" y="9912479"/>
          <a:ext cx="889000" cy="10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97917</xdr:rowOff>
    </xdr:from>
    <xdr:ext cx="534377" cy="259045"/>
    <xdr:sp macro="" textlink="">
      <xdr:nvSpPr>
        <xdr:cNvPr id="363" name="テキスト ボックス 362"/>
        <xdr:cNvSpPr txBox="1"/>
      </xdr:nvSpPr>
      <xdr:spPr>
        <a:xfrm>
          <a:off x="7594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128243</xdr:rowOff>
    </xdr:from>
    <xdr:ext cx="534377" cy="259045"/>
    <xdr:sp macro="" textlink="">
      <xdr:nvSpPr>
        <xdr:cNvPr id="365" name="テキスト ボックス 364"/>
        <xdr:cNvSpPr txBox="1"/>
      </xdr:nvSpPr>
      <xdr:spPr>
        <a:xfrm>
          <a:off x="6705111" y="95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1948</xdr:rowOff>
    </xdr:from>
    <xdr:to>
      <xdr:col>15</xdr:col>
      <xdr:colOff>231775</xdr:colOff>
      <xdr:row>58</xdr:row>
      <xdr:rowOff>103548</xdr:rowOff>
    </xdr:to>
    <xdr:sp macro="" textlink="">
      <xdr:nvSpPr>
        <xdr:cNvPr id="371" name="円/楕円 370"/>
        <xdr:cNvSpPr/>
      </xdr:nvSpPr>
      <xdr:spPr>
        <a:xfrm>
          <a:off x="10426700" y="994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88325</xdr:rowOff>
    </xdr:from>
    <xdr:ext cx="534377" cy="259045"/>
    <xdr:sp macro="" textlink="">
      <xdr:nvSpPr>
        <xdr:cNvPr id="372" name="普通建設事業費該当値テキスト"/>
        <xdr:cNvSpPr txBox="1"/>
      </xdr:nvSpPr>
      <xdr:spPr>
        <a:xfrm>
          <a:off x="10528300" y="98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21,411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118991</xdr:rowOff>
    </xdr:from>
    <xdr:to>
      <xdr:col>14</xdr:col>
      <xdr:colOff>79375</xdr:colOff>
      <xdr:row>58</xdr:row>
      <xdr:rowOff>49141</xdr:rowOff>
    </xdr:to>
    <xdr:sp macro="" textlink="">
      <xdr:nvSpPr>
        <xdr:cNvPr id="373" name="円/楕円 372"/>
        <xdr:cNvSpPr/>
      </xdr:nvSpPr>
      <xdr:spPr>
        <a:xfrm>
          <a:off x="9588500" y="989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40268</xdr:rowOff>
    </xdr:from>
    <xdr:ext cx="534377" cy="259045"/>
    <xdr:sp macro="" textlink="">
      <xdr:nvSpPr>
        <xdr:cNvPr id="374" name="テキスト ボックス 373"/>
        <xdr:cNvSpPr txBox="1"/>
      </xdr:nvSpPr>
      <xdr:spPr>
        <a:xfrm>
          <a:off x="9372111" y="998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28,551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85120</xdr:rowOff>
    </xdr:from>
    <xdr:to>
      <xdr:col>12</xdr:col>
      <xdr:colOff>561975</xdr:colOff>
      <xdr:row>58</xdr:row>
      <xdr:rowOff>15270</xdr:rowOff>
    </xdr:to>
    <xdr:sp macro="" textlink="">
      <xdr:nvSpPr>
        <xdr:cNvPr id="375" name="円/楕円 374"/>
        <xdr:cNvSpPr/>
      </xdr:nvSpPr>
      <xdr:spPr>
        <a:xfrm>
          <a:off x="8699500" y="985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6397</xdr:rowOff>
    </xdr:from>
    <xdr:ext cx="534377" cy="259045"/>
    <xdr:sp macro="" textlink="">
      <xdr:nvSpPr>
        <xdr:cNvPr id="376" name="テキスト ボックス 375"/>
        <xdr:cNvSpPr txBox="1"/>
      </xdr:nvSpPr>
      <xdr:spPr>
        <a:xfrm>
          <a:off x="8483111" y="995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32,996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89029</xdr:rowOff>
    </xdr:from>
    <xdr:to>
      <xdr:col>11</xdr:col>
      <xdr:colOff>358775</xdr:colOff>
      <xdr:row>58</xdr:row>
      <xdr:rowOff>19179</xdr:rowOff>
    </xdr:to>
    <xdr:sp macro="" textlink="">
      <xdr:nvSpPr>
        <xdr:cNvPr id="377" name="円/楕円 376"/>
        <xdr:cNvSpPr/>
      </xdr:nvSpPr>
      <xdr:spPr>
        <a:xfrm>
          <a:off x="7810500" y="986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10306</xdr:rowOff>
    </xdr:from>
    <xdr:ext cx="534377" cy="259045"/>
    <xdr:sp macro="" textlink="">
      <xdr:nvSpPr>
        <xdr:cNvPr id="378" name="テキスト ボックス 377"/>
        <xdr:cNvSpPr txBox="1"/>
      </xdr:nvSpPr>
      <xdr:spPr>
        <a:xfrm>
          <a:off x="7594111" y="995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32,483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21258</xdr:rowOff>
    </xdr:from>
    <xdr:to>
      <xdr:col>10</xdr:col>
      <xdr:colOff>155575</xdr:colOff>
      <xdr:row>58</xdr:row>
      <xdr:rowOff>122858</xdr:rowOff>
    </xdr:to>
    <xdr:sp macro="" textlink="">
      <xdr:nvSpPr>
        <xdr:cNvPr id="379" name="円/楕円 378"/>
        <xdr:cNvSpPr/>
      </xdr:nvSpPr>
      <xdr:spPr>
        <a:xfrm>
          <a:off x="6921500" y="996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113985</xdr:rowOff>
    </xdr:from>
    <xdr:ext cx="534377" cy="259045"/>
    <xdr:sp macro="" textlink="">
      <xdr:nvSpPr>
        <xdr:cNvPr id="380" name="テキスト ボックス 379"/>
        <xdr:cNvSpPr txBox="1"/>
      </xdr:nvSpPr>
      <xdr:spPr>
        <a:xfrm>
          <a:off x="6705111" y="1005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18,877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0" name="テキスト ボックス 39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6" name="直線コネクタ 405"/>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09" name="普通建設事業費 （ うち新規整備　）最大値テキスト"/>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10" name="直線コネクタ 409"/>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148746</xdr:rowOff>
    </xdr:from>
    <xdr:to>
      <xdr:col>15</xdr:col>
      <xdr:colOff>180975</xdr:colOff>
      <xdr:row>79</xdr:row>
      <xdr:rowOff>30886</xdr:rowOff>
    </xdr:to>
    <xdr:cxnSp macro="">
      <xdr:nvCxnSpPr>
        <xdr:cNvPr id="411" name="直線コネクタ 410"/>
        <xdr:cNvCxnSpPr/>
      </xdr:nvCxnSpPr>
      <xdr:spPr>
        <a:xfrm>
          <a:off x="9639300" y="13521846"/>
          <a:ext cx="838200" cy="5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149931</xdr:rowOff>
    </xdr:from>
    <xdr:ext cx="534377" cy="259045"/>
    <xdr:sp macro="" textlink="">
      <xdr:nvSpPr>
        <xdr:cNvPr id="412" name="普通建設事業費 （ うち新規整備　）平均値テキスト"/>
        <xdr:cNvSpPr txBox="1"/>
      </xdr:nvSpPr>
      <xdr:spPr>
        <a:xfrm>
          <a:off x="10528300" y="13180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3" name="フローチャート : 判断 412"/>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4" name="フローチャート : 判断 413"/>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91998</xdr:rowOff>
    </xdr:from>
    <xdr:ext cx="534377" cy="259045"/>
    <xdr:sp macro="" textlink="">
      <xdr:nvSpPr>
        <xdr:cNvPr id="415" name="テキスト ボックス 414"/>
        <xdr:cNvSpPr txBox="1"/>
      </xdr:nvSpPr>
      <xdr:spPr>
        <a:xfrm>
          <a:off x="9372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151536</xdr:rowOff>
    </xdr:from>
    <xdr:to>
      <xdr:col>15</xdr:col>
      <xdr:colOff>231775</xdr:colOff>
      <xdr:row>79</xdr:row>
      <xdr:rowOff>81686</xdr:rowOff>
    </xdr:to>
    <xdr:sp macro="" textlink="">
      <xdr:nvSpPr>
        <xdr:cNvPr id="421" name="円/楕円 420"/>
        <xdr:cNvSpPr/>
      </xdr:nvSpPr>
      <xdr:spPr>
        <a:xfrm>
          <a:off x="10426700" y="1352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66463</xdr:rowOff>
    </xdr:from>
    <xdr:ext cx="469744" cy="259045"/>
    <xdr:sp macro="" textlink="">
      <xdr:nvSpPr>
        <xdr:cNvPr id="422" name="普通建設事業費 （ うち新規整備　）該当値テキスト"/>
        <xdr:cNvSpPr txBox="1"/>
      </xdr:nvSpPr>
      <xdr:spPr>
        <a:xfrm>
          <a:off x="10528300" y="13439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6,246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97946</xdr:rowOff>
    </xdr:from>
    <xdr:to>
      <xdr:col>14</xdr:col>
      <xdr:colOff>79375</xdr:colOff>
      <xdr:row>79</xdr:row>
      <xdr:rowOff>28096</xdr:rowOff>
    </xdr:to>
    <xdr:sp macro="" textlink="">
      <xdr:nvSpPr>
        <xdr:cNvPr id="423" name="円/楕円 422"/>
        <xdr:cNvSpPr/>
      </xdr:nvSpPr>
      <xdr:spPr>
        <a:xfrm>
          <a:off x="9588500" y="1347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19223</xdr:rowOff>
    </xdr:from>
    <xdr:ext cx="534377" cy="259045"/>
    <xdr:sp macro="" textlink="">
      <xdr:nvSpPr>
        <xdr:cNvPr id="424" name="テキスト ボックス 423"/>
        <xdr:cNvSpPr txBox="1"/>
      </xdr:nvSpPr>
      <xdr:spPr>
        <a:xfrm>
          <a:off x="9372111" y="1356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48" name="直線コネクタ 447"/>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51" name="普通建設事業費 （ うち更新整備　）最大値テキスト"/>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52" name="直線コネクタ 451"/>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76822</xdr:rowOff>
    </xdr:from>
    <xdr:to>
      <xdr:col>15</xdr:col>
      <xdr:colOff>180975</xdr:colOff>
      <xdr:row>98</xdr:row>
      <xdr:rowOff>152654</xdr:rowOff>
    </xdr:to>
    <xdr:cxnSp macro="">
      <xdr:nvCxnSpPr>
        <xdr:cNvPr id="453" name="直線コネクタ 452"/>
        <xdr:cNvCxnSpPr/>
      </xdr:nvCxnSpPr>
      <xdr:spPr>
        <a:xfrm flipV="1">
          <a:off x="9639300" y="16878922"/>
          <a:ext cx="838200" cy="7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132250</xdr:rowOff>
    </xdr:from>
    <xdr:ext cx="534377" cy="259045"/>
    <xdr:sp macro="" textlink="">
      <xdr:nvSpPr>
        <xdr:cNvPr id="454" name="普通建設事業費 （ うち更新整備　）平均値テキスト"/>
        <xdr:cNvSpPr txBox="1"/>
      </xdr:nvSpPr>
      <xdr:spPr>
        <a:xfrm>
          <a:off x="10528300" y="16591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5" name="フローチャート : 判断 454"/>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6" name="フローチャート : 判断 455"/>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168660</xdr:rowOff>
    </xdr:from>
    <xdr:ext cx="534377" cy="259045"/>
    <xdr:sp macro="" textlink="">
      <xdr:nvSpPr>
        <xdr:cNvPr id="457" name="テキスト ボックス 456"/>
        <xdr:cNvSpPr txBox="1"/>
      </xdr:nvSpPr>
      <xdr:spPr>
        <a:xfrm>
          <a:off x="9372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26022</xdr:rowOff>
    </xdr:from>
    <xdr:to>
      <xdr:col>15</xdr:col>
      <xdr:colOff>231775</xdr:colOff>
      <xdr:row>98</xdr:row>
      <xdr:rowOff>127622</xdr:rowOff>
    </xdr:to>
    <xdr:sp macro="" textlink="">
      <xdr:nvSpPr>
        <xdr:cNvPr id="463" name="円/楕円 462"/>
        <xdr:cNvSpPr/>
      </xdr:nvSpPr>
      <xdr:spPr>
        <a:xfrm>
          <a:off x="10426700" y="1682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4449</xdr:rowOff>
    </xdr:from>
    <xdr:ext cx="534377" cy="259045"/>
    <xdr:sp macro="" textlink="">
      <xdr:nvSpPr>
        <xdr:cNvPr id="464" name="普通建設事業費 （ うち更新整備　）該当値テキスト"/>
        <xdr:cNvSpPr txBox="1"/>
      </xdr:nvSpPr>
      <xdr:spPr>
        <a:xfrm>
          <a:off x="10528300" y="1680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10,951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101854</xdr:rowOff>
    </xdr:from>
    <xdr:to>
      <xdr:col>14</xdr:col>
      <xdr:colOff>79375</xdr:colOff>
      <xdr:row>99</xdr:row>
      <xdr:rowOff>32004</xdr:rowOff>
    </xdr:to>
    <xdr:sp macro="" textlink="">
      <xdr:nvSpPr>
        <xdr:cNvPr id="465" name="円/楕円 464"/>
        <xdr:cNvSpPr/>
      </xdr:nvSpPr>
      <xdr:spPr>
        <a:xfrm>
          <a:off x="9588500" y="169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23131</xdr:rowOff>
    </xdr:from>
    <xdr:ext cx="469744" cy="259045"/>
    <xdr:sp macro="" textlink="">
      <xdr:nvSpPr>
        <xdr:cNvPr id="466" name="テキスト ボックス 465"/>
        <xdr:cNvSpPr txBox="1"/>
      </xdr:nvSpPr>
      <xdr:spPr>
        <a:xfrm>
          <a:off x="9404427" y="1699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59537</xdr:rowOff>
    </xdr:from>
    <xdr:to>
      <xdr:col>23</xdr:col>
      <xdr:colOff>516889</xdr:colOff>
      <xdr:row>39</xdr:row>
      <xdr:rowOff>44450</xdr:rowOff>
    </xdr:to>
    <xdr:cxnSp macro="">
      <xdr:nvCxnSpPr>
        <xdr:cNvPr id="490" name="直線コネクタ 489"/>
        <xdr:cNvCxnSpPr/>
      </xdr:nvCxnSpPr>
      <xdr:spPr>
        <a:xfrm flipV="1">
          <a:off x="16317595" y="5374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6214</xdr:rowOff>
    </xdr:from>
    <xdr:ext cx="534377" cy="259045"/>
    <xdr:sp macro="" textlink="">
      <xdr:nvSpPr>
        <xdr:cNvPr id="493" name="災害復旧事業費最大値テキスト"/>
        <xdr:cNvSpPr txBox="1"/>
      </xdr:nvSpPr>
      <xdr:spPr>
        <a:xfrm>
          <a:off x="16370300" y="51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31</xdr:row>
      <xdr:rowOff>59537</xdr:rowOff>
    </xdr:from>
    <xdr:to>
      <xdr:col>23</xdr:col>
      <xdr:colOff>606425</xdr:colOff>
      <xdr:row>31</xdr:row>
      <xdr:rowOff>59537</xdr:rowOff>
    </xdr:to>
    <xdr:cxnSp macro="">
      <xdr:nvCxnSpPr>
        <xdr:cNvPr id="494" name="直線コネクタ 493"/>
        <xdr:cNvCxnSpPr/>
      </xdr:nvCxnSpPr>
      <xdr:spPr>
        <a:xfrm>
          <a:off x="16230600" y="537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5" name="直線コネクタ 49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115206</xdr:rowOff>
    </xdr:from>
    <xdr:ext cx="378565" cy="259045"/>
    <xdr:sp macro="" textlink="">
      <xdr:nvSpPr>
        <xdr:cNvPr id="496" name="災害復旧事業費平均値テキスト"/>
        <xdr:cNvSpPr txBox="1"/>
      </xdr:nvSpPr>
      <xdr:spPr>
        <a:xfrm>
          <a:off x="16370300" y="6458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92329</xdr:rowOff>
    </xdr:from>
    <xdr:to>
      <xdr:col>23</xdr:col>
      <xdr:colOff>568325</xdr:colOff>
      <xdr:row>39</xdr:row>
      <xdr:rowOff>22479</xdr:rowOff>
    </xdr:to>
    <xdr:sp macro="" textlink="">
      <xdr:nvSpPr>
        <xdr:cNvPr id="497" name="フローチャート : 判断 496"/>
        <xdr:cNvSpPr/>
      </xdr:nvSpPr>
      <xdr:spPr>
        <a:xfrm>
          <a:off x="162687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8" name="直線コネクタ 49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62992</xdr:rowOff>
    </xdr:from>
    <xdr:to>
      <xdr:col>22</xdr:col>
      <xdr:colOff>415925</xdr:colOff>
      <xdr:row>38</xdr:row>
      <xdr:rowOff>164592</xdr:rowOff>
    </xdr:to>
    <xdr:sp macro="" textlink="">
      <xdr:nvSpPr>
        <xdr:cNvPr id="499" name="フローチャート : 判断 498"/>
        <xdr:cNvSpPr/>
      </xdr:nvSpPr>
      <xdr:spPr>
        <a:xfrm>
          <a:off x="15430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9669</xdr:rowOff>
    </xdr:from>
    <xdr:ext cx="469744" cy="259045"/>
    <xdr:sp macro="" textlink="">
      <xdr:nvSpPr>
        <xdr:cNvPr id="500" name="テキスト ボックス 499"/>
        <xdr:cNvSpPr txBox="1"/>
      </xdr:nvSpPr>
      <xdr:spPr>
        <a:xfrm>
          <a:off x="15246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43535</xdr:rowOff>
    </xdr:from>
    <xdr:to>
      <xdr:col>21</xdr:col>
      <xdr:colOff>161925</xdr:colOff>
      <xdr:row>39</xdr:row>
      <xdr:rowOff>44450</xdr:rowOff>
    </xdr:to>
    <xdr:cxnSp macro="">
      <xdr:nvCxnSpPr>
        <xdr:cNvPr id="501" name="直線コネクタ 500"/>
        <xdr:cNvCxnSpPr/>
      </xdr:nvCxnSpPr>
      <xdr:spPr>
        <a:xfrm>
          <a:off x="13703300" y="673008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10338</xdr:rowOff>
    </xdr:from>
    <xdr:to>
      <xdr:col>21</xdr:col>
      <xdr:colOff>212725</xdr:colOff>
      <xdr:row>38</xdr:row>
      <xdr:rowOff>111938</xdr:rowOff>
    </xdr:to>
    <xdr:sp macro="" textlink="">
      <xdr:nvSpPr>
        <xdr:cNvPr id="502" name="フローチャート : 判断 501"/>
        <xdr:cNvSpPr/>
      </xdr:nvSpPr>
      <xdr:spPr>
        <a:xfrm>
          <a:off x="14541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128465</xdr:rowOff>
    </xdr:from>
    <xdr:ext cx="469744" cy="259045"/>
    <xdr:sp macro="" textlink="">
      <xdr:nvSpPr>
        <xdr:cNvPr id="503" name="テキスト ボックス 502"/>
        <xdr:cNvSpPr txBox="1"/>
      </xdr:nvSpPr>
      <xdr:spPr>
        <a:xfrm>
          <a:off x="14357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34696</xdr:rowOff>
    </xdr:from>
    <xdr:to>
      <xdr:col>19</xdr:col>
      <xdr:colOff>644525</xdr:colOff>
      <xdr:row>39</xdr:row>
      <xdr:rowOff>43535</xdr:rowOff>
    </xdr:to>
    <xdr:cxnSp macro="">
      <xdr:nvCxnSpPr>
        <xdr:cNvPr id="504" name="直線コネクタ 503"/>
        <xdr:cNvCxnSpPr/>
      </xdr:nvCxnSpPr>
      <xdr:spPr>
        <a:xfrm>
          <a:off x="12814300" y="6721246"/>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95072</xdr:rowOff>
    </xdr:from>
    <xdr:to>
      <xdr:col>20</xdr:col>
      <xdr:colOff>9525</xdr:colOff>
      <xdr:row>38</xdr:row>
      <xdr:rowOff>25222</xdr:rowOff>
    </xdr:to>
    <xdr:sp macro="" textlink="">
      <xdr:nvSpPr>
        <xdr:cNvPr id="505" name="フローチャート : 判断 504"/>
        <xdr:cNvSpPr/>
      </xdr:nvSpPr>
      <xdr:spPr>
        <a:xfrm>
          <a:off x="13652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41749</xdr:rowOff>
    </xdr:from>
    <xdr:ext cx="469744" cy="259045"/>
    <xdr:sp macro="" textlink="">
      <xdr:nvSpPr>
        <xdr:cNvPr id="506" name="テキスト ボックス 505"/>
        <xdr:cNvSpPr txBox="1"/>
      </xdr:nvSpPr>
      <xdr:spPr>
        <a:xfrm>
          <a:off x="13468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67031</xdr:rowOff>
    </xdr:from>
    <xdr:to>
      <xdr:col>18</xdr:col>
      <xdr:colOff>492125</xdr:colOff>
      <xdr:row>37</xdr:row>
      <xdr:rowOff>168631</xdr:rowOff>
    </xdr:to>
    <xdr:sp macro="" textlink="">
      <xdr:nvSpPr>
        <xdr:cNvPr id="507" name="フローチャート : 判断 506"/>
        <xdr:cNvSpPr/>
      </xdr:nvSpPr>
      <xdr:spPr>
        <a:xfrm>
          <a:off x="12763500" y="641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13708</xdr:rowOff>
    </xdr:from>
    <xdr:ext cx="469744" cy="259045"/>
    <xdr:sp macro="" textlink="">
      <xdr:nvSpPr>
        <xdr:cNvPr id="508" name="テキスト ボックス 507"/>
        <xdr:cNvSpPr txBox="1"/>
      </xdr:nvSpPr>
      <xdr:spPr>
        <a:xfrm>
          <a:off x="12579427" y="61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6" name="円/楕円 51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7" name="テキスト ボックス 51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8" name="円/楕円 51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9" name="テキスト ボックス 51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164185</xdr:rowOff>
    </xdr:from>
    <xdr:to>
      <xdr:col>20</xdr:col>
      <xdr:colOff>9525</xdr:colOff>
      <xdr:row>39</xdr:row>
      <xdr:rowOff>94335</xdr:rowOff>
    </xdr:to>
    <xdr:sp macro="" textlink="">
      <xdr:nvSpPr>
        <xdr:cNvPr id="520" name="円/楕円 519"/>
        <xdr:cNvSpPr/>
      </xdr:nvSpPr>
      <xdr:spPr>
        <a:xfrm>
          <a:off x="13652500" y="667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85462</xdr:rowOff>
    </xdr:from>
    <xdr:ext cx="313932" cy="259045"/>
    <xdr:sp macro="" textlink="">
      <xdr:nvSpPr>
        <xdr:cNvPr id="521" name="テキスト ボックス 520"/>
        <xdr:cNvSpPr txBox="1"/>
      </xdr:nvSpPr>
      <xdr:spPr>
        <a:xfrm>
          <a:off x="13546333" y="67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155346</xdr:rowOff>
    </xdr:from>
    <xdr:to>
      <xdr:col>18</xdr:col>
      <xdr:colOff>492125</xdr:colOff>
      <xdr:row>39</xdr:row>
      <xdr:rowOff>85496</xdr:rowOff>
    </xdr:to>
    <xdr:sp macro="" textlink="">
      <xdr:nvSpPr>
        <xdr:cNvPr id="522" name="円/楕円 521"/>
        <xdr:cNvSpPr/>
      </xdr:nvSpPr>
      <xdr:spPr>
        <a:xfrm>
          <a:off x="12763500" y="667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76623</xdr:rowOff>
    </xdr:from>
    <xdr:ext cx="378565" cy="259045"/>
    <xdr:sp macro="" textlink="">
      <xdr:nvSpPr>
        <xdr:cNvPr id="523" name="テキスト ボックス 522"/>
        <xdr:cNvSpPr txBox="1"/>
      </xdr:nvSpPr>
      <xdr:spPr>
        <a:xfrm>
          <a:off x="12625017" y="6763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598" name="直線コネクタ 597"/>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599" name="公債費最小値テキスト"/>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600" name="直線コネクタ 599"/>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601" name="公債費最大値テキスト"/>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602" name="直線コネクタ 601"/>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62384</xdr:rowOff>
    </xdr:from>
    <xdr:to>
      <xdr:col>23</xdr:col>
      <xdr:colOff>517525</xdr:colOff>
      <xdr:row>76</xdr:row>
      <xdr:rowOff>117134</xdr:rowOff>
    </xdr:to>
    <xdr:cxnSp macro="">
      <xdr:nvCxnSpPr>
        <xdr:cNvPr id="603" name="直線コネクタ 602"/>
        <xdr:cNvCxnSpPr/>
      </xdr:nvCxnSpPr>
      <xdr:spPr>
        <a:xfrm>
          <a:off x="15481300" y="13092584"/>
          <a:ext cx="838200" cy="5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55391</xdr:rowOff>
    </xdr:from>
    <xdr:ext cx="534377" cy="259045"/>
    <xdr:sp macro="" textlink="">
      <xdr:nvSpPr>
        <xdr:cNvPr id="604" name="公債費平均値テキスト"/>
        <xdr:cNvSpPr txBox="1"/>
      </xdr:nvSpPr>
      <xdr:spPr>
        <a:xfrm>
          <a:off x="16370300" y="13085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5" name="フローチャート : 判断 604"/>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62384</xdr:rowOff>
    </xdr:from>
    <xdr:to>
      <xdr:col>22</xdr:col>
      <xdr:colOff>365125</xdr:colOff>
      <xdr:row>76</xdr:row>
      <xdr:rowOff>68802</xdr:rowOff>
    </xdr:to>
    <xdr:cxnSp macro="">
      <xdr:nvCxnSpPr>
        <xdr:cNvPr id="606" name="直線コネクタ 605"/>
        <xdr:cNvCxnSpPr/>
      </xdr:nvCxnSpPr>
      <xdr:spPr>
        <a:xfrm flipV="1">
          <a:off x="14592300" y="13092584"/>
          <a:ext cx="889000" cy="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121694</xdr:rowOff>
    </xdr:from>
    <xdr:ext cx="534377" cy="259045"/>
    <xdr:sp macro="" textlink="">
      <xdr:nvSpPr>
        <xdr:cNvPr id="608" name="テキスト ボックス 607"/>
        <xdr:cNvSpPr txBox="1"/>
      </xdr:nvSpPr>
      <xdr:spPr>
        <a:xfrm>
          <a:off x="15214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68802</xdr:rowOff>
    </xdr:from>
    <xdr:to>
      <xdr:col>21</xdr:col>
      <xdr:colOff>161925</xdr:colOff>
      <xdr:row>76</xdr:row>
      <xdr:rowOff>71610</xdr:rowOff>
    </xdr:to>
    <xdr:cxnSp macro="">
      <xdr:nvCxnSpPr>
        <xdr:cNvPr id="609" name="直線コネクタ 608"/>
        <xdr:cNvCxnSpPr/>
      </xdr:nvCxnSpPr>
      <xdr:spPr>
        <a:xfrm flipV="1">
          <a:off x="13703300" y="13099002"/>
          <a:ext cx="8890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117138</xdr:rowOff>
    </xdr:from>
    <xdr:ext cx="534377" cy="259045"/>
    <xdr:sp macro="" textlink="">
      <xdr:nvSpPr>
        <xdr:cNvPr id="611" name="テキスト ボックス 610"/>
        <xdr:cNvSpPr txBox="1"/>
      </xdr:nvSpPr>
      <xdr:spPr>
        <a:xfrm>
          <a:off x="14325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64263</xdr:rowOff>
    </xdr:from>
    <xdr:to>
      <xdr:col>19</xdr:col>
      <xdr:colOff>644525</xdr:colOff>
      <xdr:row>76</xdr:row>
      <xdr:rowOff>71610</xdr:rowOff>
    </xdr:to>
    <xdr:cxnSp macro="">
      <xdr:nvCxnSpPr>
        <xdr:cNvPr id="612" name="直線コネクタ 611"/>
        <xdr:cNvCxnSpPr/>
      </xdr:nvCxnSpPr>
      <xdr:spPr>
        <a:xfrm>
          <a:off x="12814300" y="13094463"/>
          <a:ext cx="889000" cy="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90866</xdr:rowOff>
    </xdr:from>
    <xdr:ext cx="534377" cy="259045"/>
    <xdr:sp macro="" textlink="">
      <xdr:nvSpPr>
        <xdr:cNvPr id="614" name="テキスト ボックス 613"/>
        <xdr:cNvSpPr txBox="1"/>
      </xdr:nvSpPr>
      <xdr:spPr>
        <a:xfrm>
          <a:off x="13436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90180</xdr:rowOff>
    </xdr:from>
    <xdr:ext cx="534377" cy="259045"/>
    <xdr:sp macro="" textlink="">
      <xdr:nvSpPr>
        <xdr:cNvPr id="616" name="テキスト ボックス 615"/>
        <xdr:cNvSpPr txBox="1"/>
      </xdr:nvSpPr>
      <xdr:spPr>
        <a:xfrm>
          <a:off x="12547111" y="127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66334</xdr:rowOff>
    </xdr:from>
    <xdr:to>
      <xdr:col>23</xdr:col>
      <xdr:colOff>568325</xdr:colOff>
      <xdr:row>76</xdr:row>
      <xdr:rowOff>167934</xdr:rowOff>
    </xdr:to>
    <xdr:sp macro="" textlink="">
      <xdr:nvSpPr>
        <xdr:cNvPr id="622" name="円/楕円 621"/>
        <xdr:cNvSpPr/>
      </xdr:nvSpPr>
      <xdr:spPr>
        <a:xfrm>
          <a:off x="16268700" y="1309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89211</xdr:rowOff>
    </xdr:from>
    <xdr:ext cx="534377" cy="259045"/>
    <xdr:sp macro="" textlink="">
      <xdr:nvSpPr>
        <xdr:cNvPr id="623" name="公債費該当値テキスト"/>
        <xdr:cNvSpPr txBox="1"/>
      </xdr:nvSpPr>
      <xdr:spPr>
        <a:xfrm>
          <a:off x="16370300" y="1294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30,382</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11584</xdr:rowOff>
    </xdr:from>
    <xdr:to>
      <xdr:col>22</xdr:col>
      <xdr:colOff>415925</xdr:colOff>
      <xdr:row>76</xdr:row>
      <xdr:rowOff>113184</xdr:rowOff>
    </xdr:to>
    <xdr:sp macro="" textlink="">
      <xdr:nvSpPr>
        <xdr:cNvPr id="624" name="円/楕円 623"/>
        <xdr:cNvSpPr/>
      </xdr:nvSpPr>
      <xdr:spPr>
        <a:xfrm>
          <a:off x="15430500" y="1304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104311</xdr:rowOff>
    </xdr:from>
    <xdr:ext cx="534377" cy="259045"/>
    <xdr:sp macro="" textlink="">
      <xdr:nvSpPr>
        <xdr:cNvPr id="625" name="テキスト ボックス 624"/>
        <xdr:cNvSpPr txBox="1"/>
      </xdr:nvSpPr>
      <xdr:spPr>
        <a:xfrm>
          <a:off x="15214111" y="1313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33,735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18002</xdr:rowOff>
    </xdr:from>
    <xdr:to>
      <xdr:col>21</xdr:col>
      <xdr:colOff>212725</xdr:colOff>
      <xdr:row>76</xdr:row>
      <xdr:rowOff>119602</xdr:rowOff>
    </xdr:to>
    <xdr:sp macro="" textlink="">
      <xdr:nvSpPr>
        <xdr:cNvPr id="626" name="円/楕円 625"/>
        <xdr:cNvSpPr/>
      </xdr:nvSpPr>
      <xdr:spPr>
        <a:xfrm>
          <a:off x="14541500" y="1304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110729</xdr:rowOff>
    </xdr:from>
    <xdr:ext cx="534377" cy="259045"/>
    <xdr:sp macro="" textlink="">
      <xdr:nvSpPr>
        <xdr:cNvPr id="627" name="テキスト ボックス 626"/>
        <xdr:cNvSpPr txBox="1"/>
      </xdr:nvSpPr>
      <xdr:spPr>
        <a:xfrm>
          <a:off x="14325111" y="1314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33,342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20810</xdr:rowOff>
    </xdr:from>
    <xdr:to>
      <xdr:col>20</xdr:col>
      <xdr:colOff>9525</xdr:colOff>
      <xdr:row>76</xdr:row>
      <xdr:rowOff>122410</xdr:rowOff>
    </xdr:to>
    <xdr:sp macro="" textlink="">
      <xdr:nvSpPr>
        <xdr:cNvPr id="628" name="円/楕円 627"/>
        <xdr:cNvSpPr/>
      </xdr:nvSpPr>
      <xdr:spPr>
        <a:xfrm>
          <a:off x="13652500" y="1305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113537</xdr:rowOff>
    </xdr:from>
    <xdr:ext cx="534377" cy="259045"/>
    <xdr:sp macro="" textlink="">
      <xdr:nvSpPr>
        <xdr:cNvPr id="629" name="テキスト ボックス 628"/>
        <xdr:cNvSpPr txBox="1"/>
      </xdr:nvSpPr>
      <xdr:spPr>
        <a:xfrm>
          <a:off x="13436111" y="1314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33,170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13463</xdr:rowOff>
    </xdr:from>
    <xdr:to>
      <xdr:col>18</xdr:col>
      <xdr:colOff>492125</xdr:colOff>
      <xdr:row>76</xdr:row>
      <xdr:rowOff>115063</xdr:rowOff>
    </xdr:to>
    <xdr:sp macro="" textlink="">
      <xdr:nvSpPr>
        <xdr:cNvPr id="630" name="円/楕円 629"/>
        <xdr:cNvSpPr/>
      </xdr:nvSpPr>
      <xdr:spPr>
        <a:xfrm>
          <a:off x="12763500" y="1304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106190</xdr:rowOff>
    </xdr:from>
    <xdr:ext cx="534377" cy="259045"/>
    <xdr:sp macro="" textlink="">
      <xdr:nvSpPr>
        <xdr:cNvPr id="631" name="テキスト ボックス 630"/>
        <xdr:cNvSpPr txBox="1"/>
      </xdr:nvSpPr>
      <xdr:spPr>
        <a:xfrm>
          <a:off x="12547111" y="1313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33,620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1" name="テキスト ボックス 65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5" name="直線コネクタ 654"/>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6" name="積立金最小値テキスト"/>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7" name="直線コネクタ 656"/>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58" name="積立金最大値テキスト"/>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59" name="直線コネクタ 658"/>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36576</xdr:rowOff>
    </xdr:from>
    <xdr:to>
      <xdr:col>23</xdr:col>
      <xdr:colOff>517525</xdr:colOff>
      <xdr:row>99</xdr:row>
      <xdr:rowOff>36779</xdr:rowOff>
    </xdr:to>
    <xdr:cxnSp macro="">
      <xdr:nvCxnSpPr>
        <xdr:cNvPr id="660" name="直線コネクタ 659"/>
        <xdr:cNvCxnSpPr/>
      </xdr:nvCxnSpPr>
      <xdr:spPr>
        <a:xfrm flipV="1">
          <a:off x="15481300" y="17010126"/>
          <a:ext cx="8382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9289</xdr:rowOff>
    </xdr:from>
    <xdr:ext cx="534377" cy="259045"/>
    <xdr:sp macro="" textlink="">
      <xdr:nvSpPr>
        <xdr:cNvPr id="661" name="積立金平均値テキスト"/>
        <xdr:cNvSpPr txBox="1"/>
      </xdr:nvSpPr>
      <xdr:spPr>
        <a:xfrm>
          <a:off x="16370300" y="16639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62" name="フローチャート : 判断 661"/>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32982</xdr:rowOff>
    </xdr:from>
    <xdr:to>
      <xdr:col>22</xdr:col>
      <xdr:colOff>365125</xdr:colOff>
      <xdr:row>99</xdr:row>
      <xdr:rowOff>36779</xdr:rowOff>
    </xdr:to>
    <xdr:cxnSp macro="">
      <xdr:nvCxnSpPr>
        <xdr:cNvPr id="663" name="直線コネクタ 662"/>
        <xdr:cNvCxnSpPr/>
      </xdr:nvCxnSpPr>
      <xdr:spPr>
        <a:xfrm>
          <a:off x="14592300" y="17006532"/>
          <a:ext cx="889000" cy="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4" name="フローチャート : 判断 663"/>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121429</xdr:rowOff>
    </xdr:from>
    <xdr:ext cx="534377" cy="259045"/>
    <xdr:sp macro="" textlink="">
      <xdr:nvSpPr>
        <xdr:cNvPr id="665" name="テキスト ボックス 664"/>
        <xdr:cNvSpPr txBox="1"/>
      </xdr:nvSpPr>
      <xdr:spPr>
        <a:xfrm>
          <a:off x="15214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32982</xdr:rowOff>
    </xdr:from>
    <xdr:to>
      <xdr:col>21</xdr:col>
      <xdr:colOff>161925</xdr:colOff>
      <xdr:row>99</xdr:row>
      <xdr:rowOff>37275</xdr:rowOff>
    </xdr:to>
    <xdr:cxnSp macro="">
      <xdr:nvCxnSpPr>
        <xdr:cNvPr id="666" name="直線コネクタ 665"/>
        <xdr:cNvCxnSpPr/>
      </xdr:nvCxnSpPr>
      <xdr:spPr>
        <a:xfrm flipV="1">
          <a:off x="13703300" y="17006532"/>
          <a:ext cx="889000" cy="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7" name="フローチャート : 判断 666"/>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69905</xdr:rowOff>
    </xdr:from>
    <xdr:ext cx="534377" cy="259045"/>
    <xdr:sp macro="" textlink="">
      <xdr:nvSpPr>
        <xdr:cNvPr id="668" name="テキスト ボックス 667"/>
        <xdr:cNvSpPr txBox="1"/>
      </xdr:nvSpPr>
      <xdr:spPr>
        <a:xfrm>
          <a:off x="14325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37275</xdr:rowOff>
    </xdr:from>
    <xdr:to>
      <xdr:col>19</xdr:col>
      <xdr:colOff>644525</xdr:colOff>
      <xdr:row>99</xdr:row>
      <xdr:rowOff>38379</xdr:rowOff>
    </xdr:to>
    <xdr:cxnSp macro="">
      <xdr:nvCxnSpPr>
        <xdr:cNvPr id="669" name="直線コネクタ 668"/>
        <xdr:cNvCxnSpPr/>
      </xdr:nvCxnSpPr>
      <xdr:spPr>
        <a:xfrm flipV="1">
          <a:off x="12814300" y="17010825"/>
          <a:ext cx="8890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70" name="フローチャート : 判断 669"/>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995</xdr:rowOff>
    </xdr:from>
    <xdr:ext cx="534377" cy="259045"/>
    <xdr:sp macro="" textlink="">
      <xdr:nvSpPr>
        <xdr:cNvPr id="671" name="テキスト ボックス 670"/>
        <xdr:cNvSpPr txBox="1"/>
      </xdr:nvSpPr>
      <xdr:spPr>
        <a:xfrm>
          <a:off x="13436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72" name="フローチャート : 判断 671"/>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57193</xdr:rowOff>
    </xdr:from>
    <xdr:ext cx="534377" cy="259045"/>
    <xdr:sp macro="" textlink="">
      <xdr:nvSpPr>
        <xdr:cNvPr id="673" name="テキスト ボックス 672"/>
        <xdr:cNvSpPr txBox="1"/>
      </xdr:nvSpPr>
      <xdr:spPr>
        <a:xfrm>
          <a:off x="12547111" y="165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157226</xdr:rowOff>
    </xdr:from>
    <xdr:to>
      <xdr:col>23</xdr:col>
      <xdr:colOff>568325</xdr:colOff>
      <xdr:row>99</xdr:row>
      <xdr:rowOff>87376</xdr:rowOff>
    </xdr:to>
    <xdr:sp macro="" textlink="">
      <xdr:nvSpPr>
        <xdr:cNvPr id="679" name="円/楕円 678"/>
        <xdr:cNvSpPr/>
      </xdr:nvSpPr>
      <xdr:spPr>
        <a:xfrm>
          <a:off x="16268700" y="1695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72153</xdr:rowOff>
    </xdr:from>
    <xdr:ext cx="378565" cy="259045"/>
    <xdr:sp macro="" textlink="">
      <xdr:nvSpPr>
        <xdr:cNvPr id="680" name="積立金該当値テキスト"/>
        <xdr:cNvSpPr txBox="1"/>
      </xdr:nvSpPr>
      <xdr:spPr>
        <a:xfrm>
          <a:off x="16370300" y="168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157429</xdr:rowOff>
    </xdr:from>
    <xdr:to>
      <xdr:col>22</xdr:col>
      <xdr:colOff>415925</xdr:colOff>
      <xdr:row>99</xdr:row>
      <xdr:rowOff>87579</xdr:rowOff>
    </xdr:to>
    <xdr:sp macro="" textlink="">
      <xdr:nvSpPr>
        <xdr:cNvPr id="681" name="円/楕円 680"/>
        <xdr:cNvSpPr/>
      </xdr:nvSpPr>
      <xdr:spPr>
        <a:xfrm>
          <a:off x="15430500" y="169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78706</xdr:rowOff>
    </xdr:from>
    <xdr:ext cx="378565" cy="259045"/>
    <xdr:sp macro="" textlink="">
      <xdr:nvSpPr>
        <xdr:cNvPr id="682" name="テキスト ボックス 681"/>
        <xdr:cNvSpPr txBox="1"/>
      </xdr:nvSpPr>
      <xdr:spPr>
        <a:xfrm>
          <a:off x="15292017" y="17052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153632</xdr:rowOff>
    </xdr:from>
    <xdr:to>
      <xdr:col>21</xdr:col>
      <xdr:colOff>212725</xdr:colOff>
      <xdr:row>99</xdr:row>
      <xdr:rowOff>83782</xdr:rowOff>
    </xdr:to>
    <xdr:sp macro="" textlink="">
      <xdr:nvSpPr>
        <xdr:cNvPr id="683" name="円/楕円 682"/>
        <xdr:cNvSpPr/>
      </xdr:nvSpPr>
      <xdr:spPr>
        <a:xfrm>
          <a:off x="14541500" y="1695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74909</xdr:rowOff>
    </xdr:from>
    <xdr:ext cx="378565" cy="259045"/>
    <xdr:sp macro="" textlink="">
      <xdr:nvSpPr>
        <xdr:cNvPr id="684" name="テキスト ボックス 683"/>
        <xdr:cNvSpPr txBox="1"/>
      </xdr:nvSpPr>
      <xdr:spPr>
        <a:xfrm>
          <a:off x="14403017" y="17048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157925</xdr:rowOff>
    </xdr:from>
    <xdr:to>
      <xdr:col>20</xdr:col>
      <xdr:colOff>9525</xdr:colOff>
      <xdr:row>99</xdr:row>
      <xdr:rowOff>88075</xdr:rowOff>
    </xdr:to>
    <xdr:sp macro="" textlink="">
      <xdr:nvSpPr>
        <xdr:cNvPr id="685" name="円/楕円 684"/>
        <xdr:cNvSpPr/>
      </xdr:nvSpPr>
      <xdr:spPr>
        <a:xfrm>
          <a:off x="13652500" y="169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79202</xdr:rowOff>
    </xdr:from>
    <xdr:ext cx="378565" cy="259045"/>
    <xdr:sp macro="" textlink="">
      <xdr:nvSpPr>
        <xdr:cNvPr id="686" name="テキスト ボックス 685"/>
        <xdr:cNvSpPr txBox="1"/>
      </xdr:nvSpPr>
      <xdr:spPr>
        <a:xfrm>
          <a:off x="13514017" y="17052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159029</xdr:rowOff>
    </xdr:from>
    <xdr:to>
      <xdr:col>18</xdr:col>
      <xdr:colOff>492125</xdr:colOff>
      <xdr:row>99</xdr:row>
      <xdr:rowOff>89179</xdr:rowOff>
    </xdr:to>
    <xdr:sp macro="" textlink="">
      <xdr:nvSpPr>
        <xdr:cNvPr id="687" name="円/楕円 686"/>
        <xdr:cNvSpPr/>
      </xdr:nvSpPr>
      <xdr:spPr>
        <a:xfrm>
          <a:off x="12763500" y="1696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80306</xdr:rowOff>
    </xdr:from>
    <xdr:ext cx="378565" cy="259045"/>
    <xdr:sp macro="" textlink="">
      <xdr:nvSpPr>
        <xdr:cNvPr id="688" name="テキスト ボックス 687"/>
        <xdr:cNvSpPr txBox="1"/>
      </xdr:nvSpPr>
      <xdr:spPr>
        <a:xfrm>
          <a:off x="12625017" y="17053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4" name="直線コネクタ 713"/>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7" name="投資及び出資金最大値テキスト"/>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18" name="直線コネクタ 717"/>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9" name="直線コネクタ 71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142148</xdr:rowOff>
    </xdr:from>
    <xdr:ext cx="378565" cy="259045"/>
    <xdr:sp macro="" textlink="">
      <xdr:nvSpPr>
        <xdr:cNvPr id="720" name="投資及び出資金平均値テキスト"/>
        <xdr:cNvSpPr txBox="1"/>
      </xdr:nvSpPr>
      <xdr:spPr>
        <a:xfrm>
          <a:off x="22212300" y="6485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21" name="フローチャート : 判断 720"/>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2" name="直線コネクタ 72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4" name="テキスト ボックス 723"/>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5" name="直線コネクタ 72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7" name="テキスト ボックス 726"/>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8" name="直線コネクタ 72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30" name="テキスト ボックス 729"/>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2" name="テキスト ボックス 731"/>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8" name="円/楕円 73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0" name="円/楕円 73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1" name="テキスト ボックス 740"/>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2" name="円/楕円 74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3" name="テキスト ボックス 742"/>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4" name="円/楕円 74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5" name="テキスト ボックス 744"/>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6" name="円/楕円 74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7" name="テキスト ボックス 746"/>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61" name="テキスト ボックス 76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63530</xdr:rowOff>
    </xdr:from>
    <xdr:to>
      <xdr:col>32</xdr:col>
      <xdr:colOff>186689</xdr:colOff>
      <xdr:row>58</xdr:row>
      <xdr:rowOff>139700</xdr:rowOff>
    </xdr:to>
    <xdr:cxnSp macro="">
      <xdr:nvCxnSpPr>
        <xdr:cNvPr id="769" name="直線コネクタ 768"/>
        <xdr:cNvCxnSpPr/>
      </xdr:nvCxnSpPr>
      <xdr:spPr>
        <a:xfrm flipV="1">
          <a:off x="22159595" y="8636030"/>
          <a:ext cx="1269" cy="144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10207</xdr:rowOff>
    </xdr:from>
    <xdr:ext cx="534377" cy="259045"/>
    <xdr:sp macro="" textlink="">
      <xdr:nvSpPr>
        <xdr:cNvPr id="772" name="貸付金最大値テキスト"/>
        <xdr:cNvSpPr txBox="1"/>
      </xdr:nvSpPr>
      <xdr:spPr>
        <a:xfrm>
          <a:off x="22212300" y="8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50</xdr:row>
      <xdr:rowOff>63530</xdr:rowOff>
    </xdr:from>
    <xdr:to>
      <xdr:col>32</xdr:col>
      <xdr:colOff>276225</xdr:colOff>
      <xdr:row>50</xdr:row>
      <xdr:rowOff>63530</xdr:rowOff>
    </xdr:to>
    <xdr:cxnSp macro="">
      <xdr:nvCxnSpPr>
        <xdr:cNvPr id="773" name="直線コネクタ 772"/>
        <xdr:cNvCxnSpPr/>
      </xdr:nvCxnSpPr>
      <xdr:spPr>
        <a:xfrm>
          <a:off x="22072600" y="863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138237</xdr:rowOff>
    </xdr:from>
    <xdr:to>
      <xdr:col>32</xdr:col>
      <xdr:colOff>187325</xdr:colOff>
      <xdr:row>58</xdr:row>
      <xdr:rowOff>138877</xdr:rowOff>
    </xdr:to>
    <xdr:cxnSp macro="">
      <xdr:nvCxnSpPr>
        <xdr:cNvPr id="774" name="直線コネクタ 773"/>
        <xdr:cNvCxnSpPr/>
      </xdr:nvCxnSpPr>
      <xdr:spPr>
        <a:xfrm flipV="1">
          <a:off x="21323300" y="10082337"/>
          <a:ext cx="8382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1866</xdr:rowOff>
    </xdr:from>
    <xdr:ext cx="469744" cy="259045"/>
    <xdr:sp macro="" textlink="">
      <xdr:nvSpPr>
        <xdr:cNvPr id="775" name="貸付金平均値テキスト"/>
        <xdr:cNvSpPr txBox="1"/>
      </xdr:nvSpPr>
      <xdr:spPr>
        <a:xfrm>
          <a:off x="22212300" y="9774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150439</xdr:rowOff>
    </xdr:from>
    <xdr:to>
      <xdr:col>32</xdr:col>
      <xdr:colOff>238125</xdr:colOff>
      <xdr:row>58</xdr:row>
      <xdr:rowOff>80589</xdr:rowOff>
    </xdr:to>
    <xdr:sp macro="" textlink="">
      <xdr:nvSpPr>
        <xdr:cNvPr id="776" name="フローチャート : 判断 775"/>
        <xdr:cNvSpPr/>
      </xdr:nvSpPr>
      <xdr:spPr>
        <a:xfrm>
          <a:off x="22110700" y="992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138877</xdr:rowOff>
    </xdr:from>
    <xdr:to>
      <xdr:col>31</xdr:col>
      <xdr:colOff>34925</xdr:colOff>
      <xdr:row>58</xdr:row>
      <xdr:rowOff>139060</xdr:rowOff>
    </xdr:to>
    <xdr:cxnSp macro="">
      <xdr:nvCxnSpPr>
        <xdr:cNvPr id="777" name="直線コネクタ 776"/>
        <xdr:cNvCxnSpPr/>
      </xdr:nvCxnSpPr>
      <xdr:spPr>
        <a:xfrm flipV="1">
          <a:off x="20434300" y="1008297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130414</xdr:rowOff>
    </xdr:from>
    <xdr:to>
      <xdr:col>31</xdr:col>
      <xdr:colOff>85725</xdr:colOff>
      <xdr:row>58</xdr:row>
      <xdr:rowOff>60564</xdr:rowOff>
    </xdr:to>
    <xdr:sp macro="" textlink="">
      <xdr:nvSpPr>
        <xdr:cNvPr id="778" name="フローチャート : 判断 777"/>
        <xdr:cNvSpPr/>
      </xdr:nvSpPr>
      <xdr:spPr>
        <a:xfrm>
          <a:off x="21272500" y="990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77091</xdr:rowOff>
    </xdr:from>
    <xdr:ext cx="469744" cy="259045"/>
    <xdr:sp macro="" textlink="">
      <xdr:nvSpPr>
        <xdr:cNvPr id="779" name="テキスト ボックス 778"/>
        <xdr:cNvSpPr txBox="1"/>
      </xdr:nvSpPr>
      <xdr:spPr>
        <a:xfrm>
          <a:off x="21088427" y="967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137963</xdr:rowOff>
    </xdr:from>
    <xdr:to>
      <xdr:col>29</xdr:col>
      <xdr:colOff>517525</xdr:colOff>
      <xdr:row>58</xdr:row>
      <xdr:rowOff>139060</xdr:rowOff>
    </xdr:to>
    <xdr:cxnSp macro="">
      <xdr:nvCxnSpPr>
        <xdr:cNvPr id="780" name="直線コネクタ 779"/>
        <xdr:cNvCxnSpPr/>
      </xdr:nvCxnSpPr>
      <xdr:spPr>
        <a:xfrm>
          <a:off x="19545300" y="10082063"/>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112492</xdr:rowOff>
    </xdr:from>
    <xdr:to>
      <xdr:col>29</xdr:col>
      <xdr:colOff>568325</xdr:colOff>
      <xdr:row>58</xdr:row>
      <xdr:rowOff>42642</xdr:rowOff>
    </xdr:to>
    <xdr:sp macro="" textlink="">
      <xdr:nvSpPr>
        <xdr:cNvPr id="781" name="フローチャート : 判断 780"/>
        <xdr:cNvSpPr/>
      </xdr:nvSpPr>
      <xdr:spPr>
        <a:xfrm>
          <a:off x="20383500" y="988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59169</xdr:rowOff>
    </xdr:from>
    <xdr:ext cx="469744" cy="259045"/>
    <xdr:sp macro="" textlink="">
      <xdr:nvSpPr>
        <xdr:cNvPr id="782" name="テキスト ボックス 781"/>
        <xdr:cNvSpPr txBox="1"/>
      </xdr:nvSpPr>
      <xdr:spPr>
        <a:xfrm>
          <a:off x="20199427" y="966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137963</xdr:rowOff>
    </xdr:from>
    <xdr:to>
      <xdr:col>28</xdr:col>
      <xdr:colOff>314325</xdr:colOff>
      <xdr:row>58</xdr:row>
      <xdr:rowOff>139151</xdr:rowOff>
    </xdr:to>
    <xdr:cxnSp macro="">
      <xdr:nvCxnSpPr>
        <xdr:cNvPr id="783" name="直線コネクタ 782"/>
        <xdr:cNvCxnSpPr/>
      </xdr:nvCxnSpPr>
      <xdr:spPr>
        <a:xfrm flipV="1">
          <a:off x="18656300" y="10082063"/>
          <a:ext cx="8890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96215</xdr:rowOff>
    </xdr:from>
    <xdr:to>
      <xdr:col>28</xdr:col>
      <xdr:colOff>365125</xdr:colOff>
      <xdr:row>58</xdr:row>
      <xdr:rowOff>26365</xdr:rowOff>
    </xdr:to>
    <xdr:sp macro="" textlink="">
      <xdr:nvSpPr>
        <xdr:cNvPr id="784" name="フローチャート : 判断 783"/>
        <xdr:cNvSpPr/>
      </xdr:nvSpPr>
      <xdr:spPr>
        <a:xfrm>
          <a:off x="19494500" y="98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42892</xdr:rowOff>
    </xdr:from>
    <xdr:ext cx="469744" cy="259045"/>
    <xdr:sp macro="" textlink="">
      <xdr:nvSpPr>
        <xdr:cNvPr id="785" name="テキスト ボックス 784"/>
        <xdr:cNvSpPr txBox="1"/>
      </xdr:nvSpPr>
      <xdr:spPr>
        <a:xfrm>
          <a:off x="19310427" y="964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78567</xdr:rowOff>
    </xdr:from>
    <xdr:to>
      <xdr:col>27</xdr:col>
      <xdr:colOff>161925</xdr:colOff>
      <xdr:row>58</xdr:row>
      <xdr:rowOff>8717</xdr:rowOff>
    </xdr:to>
    <xdr:sp macro="" textlink="">
      <xdr:nvSpPr>
        <xdr:cNvPr id="786" name="フローチャート : 判断 785"/>
        <xdr:cNvSpPr/>
      </xdr:nvSpPr>
      <xdr:spPr>
        <a:xfrm>
          <a:off x="18605500" y="985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25244</xdr:rowOff>
    </xdr:from>
    <xdr:ext cx="469744" cy="259045"/>
    <xdr:sp macro="" textlink="">
      <xdr:nvSpPr>
        <xdr:cNvPr id="787" name="テキスト ボックス 786"/>
        <xdr:cNvSpPr txBox="1"/>
      </xdr:nvSpPr>
      <xdr:spPr>
        <a:xfrm>
          <a:off x="18421427" y="962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87437</xdr:rowOff>
    </xdr:from>
    <xdr:to>
      <xdr:col>32</xdr:col>
      <xdr:colOff>238125</xdr:colOff>
      <xdr:row>59</xdr:row>
      <xdr:rowOff>17587</xdr:rowOff>
    </xdr:to>
    <xdr:sp macro="" textlink="">
      <xdr:nvSpPr>
        <xdr:cNvPr id="793" name="円/楕円 792"/>
        <xdr:cNvSpPr/>
      </xdr:nvSpPr>
      <xdr:spPr>
        <a:xfrm>
          <a:off x="22110700" y="1003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2364</xdr:rowOff>
    </xdr:from>
    <xdr:ext cx="313932" cy="259045"/>
    <xdr:sp macro="" textlink="">
      <xdr:nvSpPr>
        <xdr:cNvPr id="794" name="貸付金該当値テキスト"/>
        <xdr:cNvSpPr txBox="1"/>
      </xdr:nvSpPr>
      <xdr:spPr>
        <a:xfrm>
          <a:off x="22212300" y="99464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88077</xdr:rowOff>
    </xdr:from>
    <xdr:to>
      <xdr:col>31</xdr:col>
      <xdr:colOff>85725</xdr:colOff>
      <xdr:row>59</xdr:row>
      <xdr:rowOff>18227</xdr:rowOff>
    </xdr:to>
    <xdr:sp macro="" textlink="">
      <xdr:nvSpPr>
        <xdr:cNvPr id="795" name="円/楕円 794"/>
        <xdr:cNvSpPr/>
      </xdr:nvSpPr>
      <xdr:spPr>
        <a:xfrm>
          <a:off x="21272500" y="1003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9354</xdr:rowOff>
    </xdr:from>
    <xdr:ext cx="249299" cy="259045"/>
    <xdr:sp macro="" textlink="">
      <xdr:nvSpPr>
        <xdr:cNvPr id="796" name="テキスト ボックス 795"/>
        <xdr:cNvSpPr txBox="1"/>
      </xdr:nvSpPr>
      <xdr:spPr>
        <a:xfrm>
          <a:off x="21198649" y="101249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88260</xdr:rowOff>
    </xdr:from>
    <xdr:to>
      <xdr:col>29</xdr:col>
      <xdr:colOff>568325</xdr:colOff>
      <xdr:row>59</xdr:row>
      <xdr:rowOff>18410</xdr:rowOff>
    </xdr:to>
    <xdr:sp macro="" textlink="">
      <xdr:nvSpPr>
        <xdr:cNvPr id="797" name="円/楕円 796"/>
        <xdr:cNvSpPr/>
      </xdr:nvSpPr>
      <xdr:spPr>
        <a:xfrm>
          <a:off x="20383500" y="100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9537</xdr:rowOff>
    </xdr:from>
    <xdr:ext cx="249299" cy="259045"/>
    <xdr:sp macro="" textlink="">
      <xdr:nvSpPr>
        <xdr:cNvPr id="798" name="テキスト ボックス 797"/>
        <xdr:cNvSpPr txBox="1"/>
      </xdr:nvSpPr>
      <xdr:spPr>
        <a:xfrm>
          <a:off x="20309649" y="101250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87163</xdr:rowOff>
    </xdr:from>
    <xdr:to>
      <xdr:col>28</xdr:col>
      <xdr:colOff>365125</xdr:colOff>
      <xdr:row>59</xdr:row>
      <xdr:rowOff>17313</xdr:rowOff>
    </xdr:to>
    <xdr:sp macro="" textlink="">
      <xdr:nvSpPr>
        <xdr:cNvPr id="799" name="円/楕円 798"/>
        <xdr:cNvSpPr/>
      </xdr:nvSpPr>
      <xdr:spPr>
        <a:xfrm>
          <a:off x="19494500" y="1003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8440</xdr:rowOff>
    </xdr:from>
    <xdr:ext cx="313932" cy="259045"/>
    <xdr:sp macro="" textlink="">
      <xdr:nvSpPr>
        <xdr:cNvPr id="800" name="テキスト ボックス 799"/>
        <xdr:cNvSpPr txBox="1"/>
      </xdr:nvSpPr>
      <xdr:spPr>
        <a:xfrm>
          <a:off x="19388333" y="101239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88351</xdr:rowOff>
    </xdr:from>
    <xdr:to>
      <xdr:col>27</xdr:col>
      <xdr:colOff>161925</xdr:colOff>
      <xdr:row>59</xdr:row>
      <xdr:rowOff>18501</xdr:rowOff>
    </xdr:to>
    <xdr:sp macro="" textlink="">
      <xdr:nvSpPr>
        <xdr:cNvPr id="801" name="円/楕円 800"/>
        <xdr:cNvSpPr/>
      </xdr:nvSpPr>
      <xdr:spPr>
        <a:xfrm>
          <a:off x="18605500" y="1003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9628</xdr:rowOff>
    </xdr:from>
    <xdr:ext cx="249299" cy="259045"/>
    <xdr:sp macro="" textlink="">
      <xdr:nvSpPr>
        <xdr:cNvPr id="802" name="テキスト ボックス 801"/>
        <xdr:cNvSpPr txBox="1"/>
      </xdr:nvSpPr>
      <xdr:spPr>
        <a:xfrm>
          <a:off x="18531649" y="1012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7" name="直線コネクタ 826"/>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28" name="繰出金最小値テキスト"/>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29" name="直線コネクタ 828"/>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30" name="繰出金最大値テキスト"/>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31" name="直線コネクタ 830"/>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145624</xdr:rowOff>
    </xdr:from>
    <xdr:to>
      <xdr:col>32</xdr:col>
      <xdr:colOff>187325</xdr:colOff>
      <xdr:row>76</xdr:row>
      <xdr:rowOff>71901</xdr:rowOff>
    </xdr:to>
    <xdr:cxnSp macro="">
      <xdr:nvCxnSpPr>
        <xdr:cNvPr id="832" name="直線コネクタ 831"/>
        <xdr:cNvCxnSpPr/>
      </xdr:nvCxnSpPr>
      <xdr:spPr>
        <a:xfrm flipV="1">
          <a:off x="21323300" y="13004374"/>
          <a:ext cx="838200" cy="9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63022</xdr:rowOff>
    </xdr:from>
    <xdr:ext cx="534377" cy="259045"/>
    <xdr:sp macro="" textlink="">
      <xdr:nvSpPr>
        <xdr:cNvPr id="833" name="繰出金平均値テキスト"/>
        <xdr:cNvSpPr txBox="1"/>
      </xdr:nvSpPr>
      <xdr:spPr>
        <a:xfrm>
          <a:off x="22212300" y="13093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4" name="フローチャート : 判断 833"/>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71901</xdr:rowOff>
    </xdr:from>
    <xdr:to>
      <xdr:col>31</xdr:col>
      <xdr:colOff>34925</xdr:colOff>
      <xdr:row>76</xdr:row>
      <xdr:rowOff>132118</xdr:rowOff>
    </xdr:to>
    <xdr:cxnSp macro="">
      <xdr:nvCxnSpPr>
        <xdr:cNvPr id="835" name="直線コネクタ 834"/>
        <xdr:cNvCxnSpPr/>
      </xdr:nvCxnSpPr>
      <xdr:spPr>
        <a:xfrm flipV="1">
          <a:off x="20434300" y="13102101"/>
          <a:ext cx="889000" cy="6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17759</xdr:rowOff>
    </xdr:from>
    <xdr:ext cx="534377" cy="259045"/>
    <xdr:sp macro="" textlink="">
      <xdr:nvSpPr>
        <xdr:cNvPr id="837" name="テキスト ボックス 836"/>
        <xdr:cNvSpPr txBox="1"/>
      </xdr:nvSpPr>
      <xdr:spPr>
        <a:xfrm>
          <a:off x="21056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132118</xdr:rowOff>
    </xdr:from>
    <xdr:to>
      <xdr:col>29</xdr:col>
      <xdr:colOff>517525</xdr:colOff>
      <xdr:row>76</xdr:row>
      <xdr:rowOff>156941</xdr:rowOff>
    </xdr:to>
    <xdr:cxnSp macro="">
      <xdr:nvCxnSpPr>
        <xdr:cNvPr id="838" name="直線コネクタ 837"/>
        <xdr:cNvCxnSpPr/>
      </xdr:nvCxnSpPr>
      <xdr:spPr>
        <a:xfrm flipV="1">
          <a:off x="19545300" y="13162318"/>
          <a:ext cx="889000" cy="2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37837</xdr:rowOff>
    </xdr:from>
    <xdr:ext cx="534377" cy="259045"/>
    <xdr:sp macro="" textlink="">
      <xdr:nvSpPr>
        <xdr:cNvPr id="840" name="テキスト ボックス 839"/>
        <xdr:cNvSpPr txBox="1"/>
      </xdr:nvSpPr>
      <xdr:spPr>
        <a:xfrm>
          <a:off x="20167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156941</xdr:rowOff>
    </xdr:from>
    <xdr:to>
      <xdr:col>28</xdr:col>
      <xdr:colOff>314325</xdr:colOff>
      <xdr:row>77</xdr:row>
      <xdr:rowOff>28544</xdr:rowOff>
    </xdr:to>
    <xdr:cxnSp macro="">
      <xdr:nvCxnSpPr>
        <xdr:cNvPr id="841" name="直線コネクタ 840"/>
        <xdr:cNvCxnSpPr/>
      </xdr:nvCxnSpPr>
      <xdr:spPr>
        <a:xfrm flipV="1">
          <a:off x="18656300" y="13187141"/>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57402</xdr:rowOff>
    </xdr:from>
    <xdr:ext cx="534377" cy="259045"/>
    <xdr:sp macro="" textlink="">
      <xdr:nvSpPr>
        <xdr:cNvPr id="843" name="テキスト ボックス 842"/>
        <xdr:cNvSpPr txBox="1"/>
      </xdr:nvSpPr>
      <xdr:spPr>
        <a:xfrm>
          <a:off x="19278111" y="132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83145</xdr:rowOff>
    </xdr:from>
    <xdr:ext cx="534377" cy="259045"/>
    <xdr:sp macro="" textlink="">
      <xdr:nvSpPr>
        <xdr:cNvPr id="845" name="テキスト ボックス 844"/>
        <xdr:cNvSpPr txBox="1"/>
      </xdr:nvSpPr>
      <xdr:spPr>
        <a:xfrm>
          <a:off x="18389111" y="129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94824</xdr:rowOff>
    </xdr:from>
    <xdr:to>
      <xdr:col>32</xdr:col>
      <xdr:colOff>238125</xdr:colOff>
      <xdr:row>76</xdr:row>
      <xdr:rowOff>24975</xdr:rowOff>
    </xdr:to>
    <xdr:sp macro="" textlink="">
      <xdr:nvSpPr>
        <xdr:cNvPr id="851" name="円/楕円 850"/>
        <xdr:cNvSpPr/>
      </xdr:nvSpPr>
      <xdr:spPr>
        <a:xfrm>
          <a:off x="22110700" y="129535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117701</xdr:rowOff>
    </xdr:from>
    <xdr:ext cx="534377" cy="259045"/>
    <xdr:sp macro="" textlink="">
      <xdr:nvSpPr>
        <xdr:cNvPr id="852" name="繰出金該当値テキスト"/>
        <xdr:cNvSpPr txBox="1"/>
      </xdr:nvSpPr>
      <xdr:spPr>
        <a:xfrm>
          <a:off x="22212300" y="1280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50,689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21101</xdr:rowOff>
    </xdr:from>
    <xdr:to>
      <xdr:col>31</xdr:col>
      <xdr:colOff>85725</xdr:colOff>
      <xdr:row>76</xdr:row>
      <xdr:rowOff>122701</xdr:rowOff>
    </xdr:to>
    <xdr:sp macro="" textlink="">
      <xdr:nvSpPr>
        <xdr:cNvPr id="853" name="円/楕円 852"/>
        <xdr:cNvSpPr/>
      </xdr:nvSpPr>
      <xdr:spPr>
        <a:xfrm>
          <a:off x="21272500" y="130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139228</xdr:rowOff>
    </xdr:from>
    <xdr:ext cx="534377" cy="259045"/>
    <xdr:sp macro="" textlink="">
      <xdr:nvSpPr>
        <xdr:cNvPr id="854" name="テキスト ボックス 853"/>
        <xdr:cNvSpPr txBox="1"/>
      </xdr:nvSpPr>
      <xdr:spPr>
        <a:xfrm>
          <a:off x="21056111" y="1282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45,559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81318</xdr:rowOff>
    </xdr:from>
    <xdr:to>
      <xdr:col>29</xdr:col>
      <xdr:colOff>568325</xdr:colOff>
      <xdr:row>77</xdr:row>
      <xdr:rowOff>11468</xdr:rowOff>
    </xdr:to>
    <xdr:sp macro="" textlink="">
      <xdr:nvSpPr>
        <xdr:cNvPr id="855" name="円/楕円 854"/>
        <xdr:cNvSpPr/>
      </xdr:nvSpPr>
      <xdr:spPr>
        <a:xfrm>
          <a:off x="20383500" y="1311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27995</xdr:rowOff>
    </xdr:from>
    <xdr:ext cx="534377" cy="259045"/>
    <xdr:sp macro="" textlink="">
      <xdr:nvSpPr>
        <xdr:cNvPr id="856" name="テキスト ボックス 855"/>
        <xdr:cNvSpPr txBox="1"/>
      </xdr:nvSpPr>
      <xdr:spPr>
        <a:xfrm>
          <a:off x="20167111" y="1288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42,398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106141</xdr:rowOff>
    </xdr:from>
    <xdr:to>
      <xdr:col>28</xdr:col>
      <xdr:colOff>365125</xdr:colOff>
      <xdr:row>77</xdr:row>
      <xdr:rowOff>36291</xdr:rowOff>
    </xdr:to>
    <xdr:sp macro="" textlink="">
      <xdr:nvSpPr>
        <xdr:cNvPr id="857" name="円/楕円 856"/>
        <xdr:cNvSpPr/>
      </xdr:nvSpPr>
      <xdr:spPr>
        <a:xfrm>
          <a:off x="19494500" y="1313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52817</xdr:rowOff>
    </xdr:from>
    <xdr:ext cx="534377" cy="259045"/>
    <xdr:sp macro="" textlink="">
      <xdr:nvSpPr>
        <xdr:cNvPr id="858" name="テキスト ボックス 857"/>
        <xdr:cNvSpPr txBox="1"/>
      </xdr:nvSpPr>
      <xdr:spPr>
        <a:xfrm>
          <a:off x="19278111" y="1291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41,095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149194</xdr:rowOff>
    </xdr:from>
    <xdr:to>
      <xdr:col>27</xdr:col>
      <xdr:colOff>161925</xdr:colOff>
      <xdr:row>77</xdr:row>
      <xdr:rowOff>79344</xdr:rowOff>
    </xdr:to>
    <xdr:sp macro="" textlink="">
      <xdr:nvSpPr>
        <xdr:cNvPr id="859" name="円/楕円 858"/>
        <xdr:cNvSpPr/>
      </xdr:nvSpPr>
      <xdr:spPr>
        <a:xfrm>
          <a:off x="18605500" y="1317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70471</xdr:rowOff>
    </xdr:from>
    <xdr:ext cx="534377" cy="259045"/>
    <xdr:sp macro="" textlink="">
      <xdr:nvSpPr>
        <xdr:cNvPr id="860" name="テキスト ボックス 859"/>
        <xdr:cNvSpPr txBox="1"/>
      </xdr:nvSpPr>
      <xdr:spPr>
        <a:xfrm>
          <a:off x="18389111" y="1327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38,835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扶助費は、平成２４年度以降上昇傾向が続いており、</a:t>
          </a:r>
          <a:r>
            <a:rPr kumimoji="1" lang="ja-JP" altLang="ja-JP" sz="1400">
              <a:solidFill>
                <a:schemeClr val="dk1"/>
              </a:solidFill>
              <a:effectLst/>
              <a:latin typeface="+mn-lt"/>
              <a:ea typeface="+mn-ea"/>
              <a:cs typeface="+mn-cs"/>
            </a:rPr>
            <a:t>平成２７年度では住民１人当たり５０，０７９円と</a:t>
          </a:r>
          <a:r>
            <a:rPr kumimoji="1" lang="ja-JP" altLang="en-US" sz="1400">
              <a:solidFill>
                <a:schemeClr val="dk1"/>
              </a:solidFill>
              <a:effectLst/>
              <a:latin typeface="+mn-lt"/>
              <a:ea typeface="+mn-ea"/>
              <a:cs typeface="+mn-cs"/>
            </a:rPr>
            <a:t>なった。児童保育</a:t>
          </a:r>
          <a:r>
            <a:rPr kumimoji="1" lang="ja-JP" altLang="en-US" sz="1400">
              <a:latin typeface="ＭＳ Ｐゴシック"/>
            </a:rPr>
            <a:t>費や障害者総合支援法に基づく給付費などの社会保障経費は、今後も確実に増加が見込まれることから、今後も引き続き厳しい財政構造となることが予測できる。</a:t>
          </a:r>
          <a:endParaRPr kumimoji="1" lang="en-US" altLang="ja-JP" sz="1400">
            <a:latin typeface="ＭＳ Ｐゴシック"/>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公債費は、</a:t>
          </a:r>
          <a:r>
            <a:rPr kumimoji="1" lang="ja-JP" altLang="en-US" sz="1400">
              <a:latin typeface="ＭＳ Ｐゴシック"/>
            </a:rPr>
            <a:t>中宮寺跡史跡用地購入事業債の償還の一部完了などにより前年度から減少しているが、類似団体と比較して一人当たりコストが高い状況となった。</a:t>
          </a:r>
          <a:r>
            <a:rPr lang="ja-JP" altLang="ja-JP" sz="1400" b="0" i="0" baseline="0">
              <a:solidFill>
                <a:schemeClr val="dk1"/>
              </a:solidFill>
              <a:effectLst/>
              <a:latin typeface="+mn-lt"/>
              <a:ea typeface="+mn-ea"/>
              <a:cs typeface="+mn-cs"/>
            </a:rPr>
            <a:t>教育施設の耐震補強事業や可燃ごみ積み替え施設整備</a:t>
          </a:r>
          <a:r>
            <a:rPr lang="ja-JP" altLang="en-US" sz="1400" b="0" i="0" baseline="0">
              <a:solidFill>
                <a:schemeClr val="dk1"/>
              </a:solidFill>
              <a:effectLst/>
              <a:latin typeface="+mn-lt"/>
              <a:ea typeface="+mn-ea"/>
              <a:cs typeface="+mn-cs"/>
            </a:rPr>
            <a:t>事業などの町債の元金償還が順次開始していく中、</a:t>
          </a:r>
          <a:r>
            <a:rPr lang="ja-JP" altLang="ja-JP" sz="1400" b="0" i="0" baseline="0">
              <a:solidFill>
                <a:schemeClr val="dk1"/>
              </a:solidFill>
              <a:effectLst/>
              <a:latin typeface="+mn-lt"/>
              <a:ea typeface="+mn-ea"/>
              <a:cs typeface="+mn-cs"/>
            </a:rPr>
            <a:t>新規発行を元金償還以内に抑制し、町債残高の縮減と将来負担の軽減</a:t>
          </a:r>
          <a:r>
            <a:rPr lang="ja-JP" altLang="en-US" sz="1400" b="0" i="0" baseline="0">
              <a:solidFill>
                <a:schemeClr val="dk1"/>
              </a:solidFill>
              <a:effectLst/>
              <a:latin typeface="+mn-lt"/>
              <a:ea typeface="+mn-ea"/>
              <a:cs typeface="+mn-cs"/>
            </a:rPr>
            <a:t>を図る</a:t>
          </a:r>
          <a:r>
            <a:rPr lang="ja-JP" altLang="ja-JP" sz="1400" b="0" i="0" baseline="0">
              <a:solidFill>
                <a:schemeClr val="dk1"/>
              </a:solidFill>
              <a:effectLst/>
              <a:latin typeface="+mn-lt"/>
              <a:ea typeface="+mn-ea"/>
              <a:cs typeface="+mn-cs"/>
            </a:rPr>
            <a:t>。</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a:rPr>
            <a:t>　繰出金は、公共下水道事業特別会計繰出金、国民健康保険事業特別会計繰出金などの増加により、住民１人当たりコストも増加傾向にある。</a:t>
          </a:r>
          <a:r>
            <a:rPr lang="ja-JP" altLang="ja-JP" sz="1400" b="0" i="0" baseline="0">
              <a:solidFill>
                <a:schemeClr val="dk1"/>
              </a:solidFill>
              <a:effectLst/>
              <a:latin typeface="+mn-lt"/>
              <a:ea typeface="+mn-ea"/>
              <a:cs typeface="+mn-cs"/>
            </a:rPr>
            <a:t>経費の節減や国民健康保険料の適正化を図ることなどにより、普通会計の負担額を減らしていくよう努める。</a:t>
          </a:r>
          <a:endParaRPr lang="ja-JP" altLang="ja-JP" sz="1400">
            <a:effectLst/>
          </a:endParaRPr>
        </a:p>
        <a:p>
          <a:endParaRPr kumimoji="1" lang="ja-JP" altLang="en-US" sz="14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奈良県斑鳩町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28,259
28,113
14.27
9,028,607
8,545,854
452,245
5,833,089
9,585,655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40.3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93327</xdr:rowOff>
    </xdr:from>
    <xdr:to>
      <xdr:col>6</xdr:col>
      <xdr:colOff>511175</xdr:colOff>
      <xdr:row>35</xdr:row>
      <xdr:rowOff>140353</xdr:rowOff>
    </xdr:to>
    <xdr:cxnSp macro="">
      <xdr:nvCxnSpPr>
        <xdr:cNvPr id="63" name="直線コネクタ 62"/>
        <xdr:cNvCxnSpPr/>
      </xdr:nvCxnSpPr>
      <xdr:spPr>
        <a:xfrm>
          <a:off x="3797300" y="6094077"/>
          <a:ext cx="838200" cy="4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73895</xdr:rowOff>
    </xdr:from>
    <xdr:ext cx="469744" cy="259045"/>
    <xdr:sp macro="" textlink="">
      <xdr:nvSpPr>
        <xdr:cNvPr id="64" name="議会費平均値テキスト"/>
        <xdr:cNvSpPr txBox="1"/>
      </xdr:nvSpPr>
      <xdr:spPr>
        <a:xfrm>
          <a:off x="4686300" y="5903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93327</xdr:rowOff>
    </xdr:from>
    <xdr:to>
      <xdr:col>5</xdr:col>
      <xdr:colOff>358775</xdr:colOff>
      <xdr:row>35</xdr:row>
      <xdr:rowOff>123372</xdr:rowOff>
    </xdr:to>
    <xdr:cxnSp macro="">
      <xdr:nvCxnSpPr>
        <xdr:cNvPr id="66" name="直線コネクタ 65"/>
        <xdr:cNvCxnSpPr/>
      </xdr:nvCxnSpPr>
      <xdr:spPr>
        <a:xfrm flipV="1">
          <a:off x="2908300" y="6094077"/>
          <a:ext cx="889000" cy="3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159674</xdr:rowOff>
    </xdr:from>
    <xdr:ext cx="469744" cy="259045"/>
    <xdr:sp macro="" textlink="">
      <xdr:nvSpPr>
        <xdr:cNvPr id="68" name="テキスト ボックス 67"/>
        <xdr:cNvSpPr txBox="1"/>
      </xdr:nvSpPr>
      <xdr:spPr>
        <a:xfrm>
          <a:off x="3562427" y="581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71773</xdr:rowOff>
    </xdr:from>
    <xdr:to>
      <xdr:col>4</xdr:col>
      <xdr:colOff>155575</xdr:colOff>
      <xdr:row>35</xdr:row>
      <xdr:rowOff>123372</xdr:rowOff>
    </xdr:to>
    <xdr:cxnSp macro="">
      <xdr:nvCxnSpPr>
        <xdr:cNvPr id="69" name="直線コネクタ 68"/>
        <xdr:cNvCxnSpPr/>
      </xdr:nvCxnSpPr>
      <xdr:spPr>
        <a:xfrm>
          <a:off x="2019300" y="6072523"/>
          <a:ext cx="889000" cy="5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13370</xdr:rowOff>
    </xdr:from>
    <xdr:ext cx="469744" cy="259045"/>
    <xdr:sp macro="" textlink="">
      <xdr:nvSpPr>
        <xdr:cNvPr id="71" name="テキスト ボックス 70"/>
        <xdr:cNvSpPr txBox="1"/>
      </xdr:nvSpPr>
      <xdr:spPr>
        <a:xfrm>
          <a:off x="2673427" y="584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103451</xdr:rowOff>
    </xdr:from>
    <xdr:to>
      <xdr:col>2</xdr:col>
      <xdr:colOff>638175</xdr:colOff>
      <xdr:row>35</xdr:row>
      <xdr:rowOff>71773</xdr:rowOff>
    </xdr:to>
    <xdr:cxnSp macro="">
      <xdr:nvCxnSpPr>
        <xdr:cNvPr id="72" name="直線コネクタ 71"/>
        <xdr:cNvCxnSpPr/>
      </xdr:nvCxnSpPr>
      <xdr:spPr>
        <a:xfrm>
          <a:off x="1130300" y="5932751"/>
          <a:ext cx="889000" cy="13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125130</xdr:rowOff>
    </xdr:from>
    <xdr:ext cx="469744" cy="259045"/>
    <xdr:sp macro="" textlink="">
      <xdr:nvSpPr>
        <xdr:cNvPr id="74" name="テキスト ボックス 73"/>
        <xdr:cNvSpPr txBox="1"/>
      </xdr:nvSpPr>
      <xdr:spPr>
        <a:xfrm>
          <a:off x="1784427" y="612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165226</xdr:rowOff>
    </xdr:from>
    <xdr:ext cx="469744" cy="259045"/>
    <xdr:sp macro="" textlink="">
      <xdr:nvSpPr>
        <xdr:cNvPr id="76" name="テキスト ボックス 75"/>
        <xdr:cNvSpPr txBox="1"/>
      </xdr:nvSpPr>
      <xdr:spPr>
        <a:xfrm>
          <a:off x="895427" y="56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89553</xdr:rowOff>
    </xdr:from>
    <xdr:to>
      <xdr:col>6</xdr:col>
      <xdr:colOff>561975</xdr:colOff>
      <xdr:row>36</xdr:row>
      <xdr:rowOff>19703</xdr:rowOff>
    </xdr:to>
    <xdr:sp macro="" textlink="">
      <xdr:nvSpPr>
        <xdr:cNvPr id="82" name="円/楕円 81"/>
        <xdr:cNvSpPr/>
      </xdr:nvSpPr>
      <xdr:spPr>
        <a:xfrm>
          <a:off x="4584700" y="609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67980</xdr:rowOff>
    </xdr:from>
    <xdr:ext cx="469744" cy="259045"/>
    <xdr:sp macro="" textlink="">
      <xdr:nvSpPr>
        <xdr:cNvPr id="83" name="議会費該当値テキスト"/>
        <xdr:cNvSpPr txBox="1"/>
      </xdr:nvSpPr>
      <xdr:spPr>
        <a:xfrm>
          <a:off x="4686300" y="6068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42527</xdr:rowOff>
    </xdr:from>
    <xdr:to>
      <xdr:col>5</xdr:col>
      <xdr:colOff>409575</xdr:colOff>
      <xdr:row>35</xdr:row>
      <xdr:rowOff>144127</xdr:rowOff>
    </xdr:to>
    <xdr:sp macro="" textlink="">
      <xdr:nvSpPr>
        <xdr:cNvPr id="84" name="円/楕円 83"/>
        <xdr:cNvSpPr/>
      </xdr:nvSpPr>
      <xdr:spPr>
        <a:xfrm>
          <a:off x="3746500" y="604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135254</xdr:rowOff>
    </xdr:from>
    <xdr:ext cx="469744" cy="259045"/>
    <xdr:sp macro="" textlink="">
      <xdr:nvSpPr>
        <xdr:cNvPr id="85" name="テキスト ボックス 84"/>
        <xdr:cNvSpPr txBox="1"/>
      </xdr:nvSpPr>
      <xdr:spPr>
        <a:xfrm>
          <a:off x="3562427" y="613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72572</xdr:rowOff>
    </xdr:from>
    <xdr:to>
      <xdr:col>4</xdr:col>
      <xdr:colOff>206375</xdr:colOff>
      <xdr:row>36</xdr:row>
      <xdr:rowOff>2722</xdr:rowOff>
    </xdr:to>
    <xdr:sp macro="" textlink="">
      <xdr:nvSpPr>
        <xdr:cNvPr id="86" name="円/楕円 85"/>
        <xdr:cNvSpPr/>
      </xdr:nvSpPr>
      <xdr:spPr>
        <a:xfrm>
          <a:off x="2857500" y="607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165299</xdr:rowOff>
    </xdr:from>
    <xdr:ext cx="469744" cy="259045"/>
    <xdr:sp macro="" textlink="">
      <xdr:nvSpPr>
        <xdr:cNvPr id="87" name="テキスト ボックス 86"/>
        <xdr:cNvSpPr txBox="1"/>
      </xdr:nvSpPr>
      <xdr:spPr>
        <a:xfrm>
          <a:off x="2673427" y="616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20973</xdr:rowOff>
    </xdr:from>
    <xdr:to>
      <xdr:col>3</xdr:col>
      <xdr:colOff>3175</xdr:colOff>
      <xdr:row>35</xdr:row>
      <xdr:rowOff>122573</xdr:rowOff>
    </xdr:to>
    <xdr:sp macro="" textlink="">
      <xdr:nvSpPr>
        <xdr:cNvPr id="88" name="円/楕円 87"/>
        <xdr:cNvSpPr/>
      </xdr:nvSpPr>
      <xdr:spPr>
        <a:xfrm>
          <a:off x="1968500" y="602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139100</xdr:rowOff>
    </xdr:from>
    <xdr:ext cx="469744" cy="259045"/>
    <xdr:sp macro="" textlink="">
      <xdr:nvSpPr>
        <xdr:cNvPr id="89" name="テキスト ボックス 88"/>
        <xdr:cNvSpPr txBox="1"/>
      </xdr:nvSpPr>
      <xdr:spPr>
        <a:xfrm>
          <a:off x="1784427" y="579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52651</xdr:rowOff>
    </xdr:from>
    <xdr:to>
      <xdr:col>1</xdr:col>
      <xdr:colOff>485775</xdr:colOff>
      <xdr:row>34</xdr:row>
      <xdr:rowOff>154251</xdr:rowOff>
    </xdr:to>
    <xdr:sp macro="" textlink="">
      <xdr:nvSpPr>
        <xdr:cNvPr id="90" name="円/楕円 89"/>
        <xdr:cNvSpPr/>
      </xdr:nvSpPr>
      <xdr:spPr>
        <a:xfrm>
          <a:off x="1079500" y="588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145378</xdr:rowOff>
    </xdr:from>
    <xdr:ext cx="469744" cy="259045"/>
    <xdr:sp macro="" textlink="">
      <xdr:nvSpPr>
        <xdr:cNvPr id="91" name="テキスト ボックス 90"/>
        <xdr:cNvSpPr txBox="1"/>
      </xdr:nvSpPr>
      <xdr:spPr>
        <a:xfrm>
          <a:off x="895427" y="597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110630</xdr:rowOff>
    </xdr:from>
    <xdr:to>
      <xdr:col>6</xdr:col>
      <xdr:colOff>511175</xdr:colOff>
      <xdr:row>57</xdr:row>
      <xdr:rowOff>134770</xdr:rowOff>
    </xdr:to>
    <xdr:cxnSp macro="">
      <xdr:nvCxnSpPr>
        <xdr:cNvPr id="120" name="直線コネクタ 119"/>
        <xdr:cNvCxnSpPr/>
      </xdr:nvCxnSpPr>
      <xdr:spPr>
        <a:xfrm flipV="1">
          <a:off x="3797300" y="9883280"/>
          <a:ext cx="838200" cy="2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122148</xdr:rowOff>
    </xdr:from>
    <xdr:ext cx="534377" cy="259045"/>
    <xdr:sp macro="" textlink="">
      <xdr:nvSpPr>
        <xdr:cNvPr id="121" name="総務費平均値テキスト"/>
        <xdr:cNvSpPr txBox="1"/>
      </xdr:nvSpPr>
      <xdr:spPr>
        <a:xfrm>
          <a:off x="4686300" y="9551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114584</xdr:rowOff>
    </xdr:from>
    <xdr:to>
      <xdr:col>5</xdr:col>
      <xdr:colOff>358775</xdr:colOff>
      <xdr:row>57</xdr:row>
      <xdr:rowOff>134770</xdr:rowOff>
    </xdr:to>
    <xdr:cxnSp macro="">
      <xdr:nvCxnSpPr>
        <xdr:cNvPr id="123" name="直線コネクタ 122"/>
        <xdr:cNvCxnSpPr/>
      </xdr:nvCxnSpPr>
      <xdr:spPr>
        <a:xfrm>
          <a:off x="2908300" y="9887234"/>
          <a:ext cx="889000" cy="2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45544</xdr:rowOff>
    </xdr:from>
    <xdr:ext cx="534377" cy="259045"/>
    <xdr:sp macro="" textlink="">
      <xdr:nvSpPr>
        <xdr:cNvPr id="125" name="テキスト ボックス 124"/>
        <xdr:cNvSpPr txBox="1"/>
      </xdr:nvSpPr>
      <xdr:spPr>
        <a:xfrm>
          <a:off x="3530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113609</xdr:rowOff>
    </xdr:from>
    <xdr:to>
      <xdr:col>4</xdr:col>
      <xdr:colOff>155575</xdr:colOff>
      <xdr:row>57</xdr:row>
      <xdr:rowOff>114584</xdr:rowOff>
    </xdr:to>
    <xdr:cxnSp macro="">
      <xdr:nvCxnSpPr>
        <xdr:cNvPr id="126" name="直線コネクタ 125"/>
        <xdr:cNvCxnSpPr/>
      </xdr:nvCxnSpPr>
      <xdr:spPr>
        <a:xfrm>
          <a:off x="2019300" y="9886259"/>
          <a:ext cx="889000" cy="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33603</xdr:rowOff>
    </xdr:from>
    <xdr:ext cx="534377" cy="259045"/>
    <xdr:sp macro="" textlink="">
      <xdr:nvSpPr>
        <xdr:cNvPr id="128" name="テキスト ボックス 127"/>
        <xdr:cNvSpPr txBox="1"/>
      </xdr:nvSpPr>
      <xdr:spPr>
        <a:xfrm>
          <a:off x="2641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113609</xdr:rowOff>
    </xdr:from>
    <xdr:to>
      <xdr:col>2</xdr:col>
      <xdr:colOff>638175</xdr:colOff>
      <xdr:row>57</xdr:row>
      <xdr:rowOff>162034</xdr:rowOff>
    </xdr:to>
    <xdr:cxnSp macro="">
      <xdr:nvCxnSpPr>
        <xdr:cNvPr id="129" name="直線コネクタ 128"/>
        <xdr:cNvCxnSpPr/>
      </xdr:nvCxnSpPr>
      <xdr:spPr>
        <a:xfrm flipV="1">
          <a:off x="1130300" y="9886259"/>
          <a:ext cx="889000" cy="4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7360</xdr:rowOff>
    </xdr:from>
    <xdr:ext cx="534377" cy="259045"/>
    <xdr:sp macro="" textlink="">
      <xdr:nvSpPr>
        <xdr:cNvPr id="131" name="テキスト ボックス 130"/>
        <xdr:cNvSpPr txBox="1"/>
      </xdr:nvSpPr>
      <xdr:spPr>
        <a:xfrm>
          <a:off x="1752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40797</xdr:rowOff>
    </xdr:from>
    <xdr:ext cx="534377" cy="259045"/>
    <xdr:sp macro="" textlink="">
      <xdr:nvSpPr>
        <xdr:cNvPr id="133" name="テキスト ボックス 132"/>
        <xdr:cNvSpPr txBox="1"/>
      </xdr:nvSpPr>
      <xdr:spPr>
        <a:xfrm>
          <a:off x="863111" y="94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59830</xdr:rowOff>
    </xdr:from>
    <xdr:to>
      <xdr:col>6</xdr:col>
      <xdr:colOff>561975</xdr:colOff>
      <xdr:row>57</xdr:row>
      <xdr:rowOff>161430</xdr:rowOff>
    </xdr:to>
    <xdr:sp macro="" textlink="">
      <xdr:nvSpPr>
        <xdr:cNvPr id="139" name="円/楕円 138"/>
        <xdr:cNvSpPr/>
      </xdr:nvSpPr>
      <xdr:spPr>
        <a:xfrm>
          <a:off x="4584700" y="983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146207</xdr:rowOff>
    </xdr:from>
    <xdr:ext cx="534377" cy="259045"/>
    <xdr:sp macro="" textlink="">
      <xdr:nvSpPr>
        <xdr:cNvPr id="140" name="総務費該当値テキスト"/>
        <xdr:cNvSpPr txBox="1"/>
      </xdr:nvSpPr>
      <xdr:spPr>
        <a:xfrm>
          <a:off x="4686300" y="974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36,315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83970</xdr:rowOff>
    </xdr:from>
    <xdr:to>
      <xdr:col>5</xdr:col>
      <xdr:colOff>409575</xdr:colOff>
      <xdr:row>58</xdr:row>
      <xdr:rowOff>14120</xdr:rowOff>
    </xdr:to>
    <xdr:sp macro="" textlink="">
      <xdr:nvSpPr>
        <xdr:cNvPr id="141" name="円/楕円 140"/>
        <xdr:cNvSpPr/>
      </xdr:nvSpPr>
      <xdr:spPr>
        <a:xfrm>
          <a:off x="3746500" y="985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5247</xdr:rowOff>
    </xdr:from>
    <xdr:ext cx="534377" cy="259045"/>
    <xdr:sp macro="" textlink="">
      <xdr:nvSpPr>
        <xdr:cNvPr id="142" name="テキスト ボックス 141"/>
        <xdr:cNvSpPr txBox="1"/>
      </xdr:nvSpPr>
      <xdr:spPr>
        <a:xfrm>
          <a:off x="3530111" y="994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33,147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63784</xdr:rowOff>
    </xdr:from>
    <xdr:to>
      <xdr:col>4</xdr:col>
      <xdr:colOff>206375</xdr:colOff>
      <xdr:row>57</xdr:row>
      <xdr:rowOff>165384</xdr:rowOff>
    </xdr:to>
    <xdr:sp macro="" textlink="">
      <xdr:nvSpPr>
        <xdr:cNvPr id="143" name="円/楕円 142"/>
        <xdr:cNvSpPr/>
      </xdr:nvSpPr>
      <xdr:spPr>
        <a:xfrm>
          <a:off x="2857500" y="983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156511</xdr:rowOff>
    </xdr:from>
    <xdr:ext cx="534377" cy="259045"/>
    <xdr:sp macro="" textlink="">
      <xdr:nvSpPr>
        <xdr:cNvPr id="144" name="テキスト ボックス 143"/>
        <xdr:cNvSpPr txBox="1"/>
      </xdr:nvSpPr>
      <xdr:spPr>
        <a:xfrm>
          <a:off x="2641111" y="992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35,796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62809</xdr:rowOff>
    </xdr:from>
    <xdr:to>
      <xdr:col>3</xdr:col>
      <xdr:colOff>3175</xdr:colOff>
      <xdr:row>57</xdr:row>
      <xdr:rowOff>164409</xdr:rowOff>
    </xdr:to>
    <xdr:sp macro="" textlink="">
      <xdr:nvSpPr>
        <xdr:cNvPr id="145" name="円/楕円 144"/>
        <xdr:cNvSpPr/>
      </xdr:nvSpPr>
      <xdr:spPr>
        <a:xfrm>
          <a:off x="1968500" y="983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155536</xdr:rowOff>
    </xdr:from>
    <xdr:ext cx="534377" cy="259045"/>
    <xdr:sp macro="" textlink="">
      <xdr:nvSpPr>
        <xdr:cNvPr id="146" name="テキスト ボックス 145"/>
        <xdr:cNvSpPr txBox="1"/>
      </xdr:nvSpPr>
      <xdr:spPr>
        <a:xfrm>
          <a:off x="1752111" y="992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35,924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111234</xdr:rowOff>
    </xdr:from>
    <xdr:to>
      <xdr:col>1</xdr:col>
      <xdr:colOff>485775</xdr:colOff>
      <xdr:row>58</xdr:row>
      <xdr:rowOff>41384</xdr:rowOff>
    </xdr:to>
    <xdr:sp macro="" textlink="">
      <xdr:nvSpPr>
        <xdr:cNvPr id="147" name="円/楕円 146"/>
        <xdr:cNvSpPr/>
      </xdr:nvSpPr>
      <xdr:spPr>
        <a:xfrm>
          <a:off x="1079500" y="988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32511</xdr:rowOff>
    </xdr:from>
    <xdr:ext cx="534377" cy="259045"/>
    <xdr:sp macro="" textlink="">
      <xdr:nvSpPr>
        <xdr:cNvPr id="148" name="テキスト ボックス 147"/>
        <xdr:cNvSpPr txBox="1"/>
      </xdr:nvSpPr>
      <xdr:spPr>
        <a:xfrm>
          <a:off x="863111" y="997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29,569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135,362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128941</xdr:rowOff>
    </xdr:from>
    <xdr:to>
      <xdr:col>6</xdr:col>
      <xdr:colOff>511175</xdr:colOff>
      <xdr:row>76</xdr:row>
      <xdr:rowOff>141705</xdr:rowOff>
    </xdr:to>
    <xdr:cxnSp macro="">
      <xdr:nvCxnSpPr>
        <xdr:cNvPr id="178" name="直線コネクタ 177"/>
        <xdr:cNvCxnSpPr/>
      </xdr:nvCxnSpPr>
      <xdr:spPr>
        <a:xfrm flipV="1">
          <a:off x="3797300" y="13159141"/>
          <a:ext cx="838200" cy="1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39128</xdr:rowOff>
    </xdr:from>
    <xdr:ext cx="599010" cy="259045"/>
    <xdr:sp macro="" textlink="">
      <xdr:nvSpPr>
        <xdr:cNvPr id="179" name="民生費平均値テキスト"/>
        <xdr:cNvSpPr txBox="1"/>
      </xdr:nvSpPr>
      <xdr:spPr>
        <a:xfrm>
          <a:off x="4686300" y="12897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141705</xdr:rowOff>
    </xdr:from>
    <xdr:to>
      <xdr:col>5</xdr:col>
      <xdr:colOff>358775</xdr:colOff>
      <xdr:row>77</xdr:row>
      <xdr:rowOff>60604</xdr:rowOff>
    </xdr:to>
    <xdr:cxnSp macro="">
      <xdr:nvCxnSpPr>
        <xdr:cNvPr id="181" name="直線コネクタ 180"/>
        <xdr:cNvCxnSpPr/>
      </xdr:nvCxnSpPr>
      <xdr:spPr>
        <a:xfrm flipV="1">
          <a:off x="2908300" y="13171905"/>
          <a:ext cx="889000" cy="9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155622</xdr:rowOff>
    </xdr:from>
    <xdr:ext cx="599010" cy="259045"/>
    <xdr:sp macro="" textlink="">
      <xdr:nvSpPr>
        <xdr:cNvPr id="183" name="テキスト ボックス 182"/>
        <xdr:cNvSpPr txBox="1"/>
      </xdr:nvSpPr>
      <xdr:spPr>
        <a:xfrm>
          <a:off x="3497794" y="128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60604</xdr:rowOff>
    </xdr:from>
    <xdr:to>
      <xdr:col>4</xdr:col>
      <xdr:colOff>155575</xdr:colOff>
      <xdr:row>77</xdr:row>
      <xdr:rowOff>77246</xdr:rowOff>
    </xdr:to>
    <xdr:cxnSp macro="">
      <xdr:nvCxnSpPr>
        <xdr:cNvPr id="184" name="直線コネクタ 183"/>
        <xdr:cNvCxnSpPr/>
      </xdr:nvCxnSpPr>
      <xdr:spPr>
        <a:xfrm flipV="1">
          <a:off x="2019300" y="13262254"/>
          <a:ext cx="889000" cy="1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19247</xdr:rowOff>
    </xdr:from>
    <xdr:ext cx="599010" cy="259045"/>
    <xdr:sp macro="" textlink="">
      <xdr:nvSpPr>
        <xdr:cNvPr id="186" name="テキスト ボックス 185"/>
        <xdr:cNvSpPr txBox="1"/>
      </xdr:nvSpPr>
      <xdr:spPr>
        <a:xfrm>
          <a:off x="2608794" y="128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77246</xdr:rowOff>
    </xdr:from>
    <xdr:to>
      <xdr:col>2</xdr:col>
      <xdr:colOff>638175</xdr:colOff>
      <xdr:row>77</xdr:row>
      <xdr:rowOff>105670</xdr:rowOff>
    </xdr:to>
    <xdr:cxnSp macro="">
      <xdr:nvCxnSpPr>
        <xdr:cNvPr id="187" name="直線コネクタ 186"/>
        <xdr:cNvCxnSpPr/>
      </xdr:nvCxnSpPr>
      <xdr:spPr>
        <a:xfrm flipV="1">
          <a:off x="1130300" y="13278896"/>
          <a:ext cx="889000" cy="2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34320</xdr:rowOff>
    </xdr:from>
    <xdr:ext cx="599010" cy="259045"/>
    <xdr:sp macro="" textlink="">
      <xdr:nvSpPr>
        <xdr:cNvPr id="189" name="テキスト ボックス 188"/>
        <xdr:cNvSpPr txBox="1"/>
      </xdr:nvSpPr>
      <xdr:spPr>
        <a:xfrm>
          <a:off x="1719794" y="1289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28879</xdr:rowOff>
    </xdr:from>
    <xdr:ext cx="599010" cy="259045"/>
    <xdr:sp macro="" textlink="">
      <xdr:nvSpPr>
        <xdr:cNvPr id="191" name="テキスト ボックス 190"/>
        <xdr:cNvSpPr txBox="1"/>
      </xdr:nvSpPr>
      <xdr:spPr>
        <a:xfrm>
          <a:off x="830794" y="1288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78141</xdr:rowOff>
    </xdr:from>
    <xdr:to>
      <xdr:col>6</xdr:col>
      <xdr:colOff>561975</xdr:colOff>
      <xdr:row>77</xdr:row>
      <xdr:rowOff>8291</xdr:rowOff>
    </xdr:to>
    <xdr:sp macro="" textlink="">
      <xdr:nvSpPr>
        <xdr:cNvPr id="197" name="円/楕円 196"/>
        <xdr:cNvSpPr/>
      </xdr:nvSpPr>
      <xdr:spPr>
        <a:xfrm>
          <a:off x="4584700" y="1310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56568</xdr:rowOff>
    </xdr:from>
    <xdr:ext cx="599010" cy="259045"/>
    <xdr:sp macro="" textlink="">
      <xdr:nvSpPr>
        <xdr:cNvPr id="198" name="民生費該当値テキスト"/>
        <xdr:cNvSpPr txBox="1"/>
      </xdr:nvSpPr>
      <xdr:spPr>
        <a:xfrm>
          <a:off x="4686300" y="13086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106,412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90905</xdr:rowOff>
    </xdr:from>
    <xdr:to>
      <xdr:col>5</xdr:col>
      <xdr:colOff>409575</xdr:colOff>
      <xdr:row>77</xdr:row>
      <xdr:rowOff>21055</xdr:rowOff>
    </xdr:to>
    <xdr:sp macro="" textlink="">
      <xdr:nvSpPr>
        <xdr:cNvPr id="199" name="円/楕円 198"/>
        <xdr:cNvSpPr/>
      </xdr:nvSpPr>
      <xdr:spPr>
        <a:xfrm>
          <a:off x="3746500" y="1312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12182</xdr:rowOff>
    </xdr:from>
    <xdr:ext cx="599010" cy="259045"/>
    <xdr:sp macro="" textlink="">
      <xdr:nvSpPr>
        <xdr:cNvPr id="200" name="テキスト ボックス 199"/>
        <xdr:cNvSpPr txBox="1"/>
      </xdr:nvSpPr>
      <xdr:spPr>
        <a:xfrm>
          <a:off x="3497794" y="13213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104,737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9804</xdr:rowOff>
    </xdr:from>
    <xdr:to>
      <xdr:col>4</xdr:col>
      <xdr:colOff>206375</xdr:colOff>
      <xdr:row>77</xdr:row>
      <xdr:rowOff>111404</xdr:rowOff>
    </xdr:to>
    <xdr:sp macro="" textlink="">
      <xdr:nvSpPr>
        <xdr:cNvPr id="201" name="円/楕円 200"/>
        <xdr:cNvSpPr/>
      </xdr:nvSpPr>
      <xdr:spPr>
        <a:xfrm>
          <a:off x="2857500" y="1321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102531</xdr:rowOff>
    </xdr:from>
    <xdr:ext cx="534377" cy="259045"/>
    <xdr:sp macro="" textlink="">
      <xdr:nvSpPr>
        <xdr:cNvPr id="202" name="テキスト ボックス 201"/>
        <xdr:cNvSpPr txBox="1"/>
      </xdr:nvSpPr>
      <xdr:spPr>
        <a:xfrm>
          <a:off x="2641111" y="1330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92,880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26446</xdr:rowOff>
    </xdr:from>
    <xdr:to>
      <xdr:col>3</xdr:col>
      <xdr:colOff>3175</xdr:colOff>
      <xdr:row>77</xdr:row>
      <xdr:rowOff>128046</xdr:rowOff>
    </xdr:to>
    <xdr:sp macro="" textlink="">
      <xdr:nvSpPr>
        <xdr:cNvPr id="203" name="円/楕円 202"/>
        <xdr:cNvSpPr/>
      </xdr:nvSpPr>
      <xdr:spPr>
        <a:xfrm>
          <a:off x="1968500" y="1322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119173</xdr:rowOff>
    </xdr:from>
    <xdr:ext cx="534377" cy="259045"/>
    <xdr:sp macro="" textlink="">
      <xdr:nvSpPr>
        <xdr:cNvPr id="204" name="テキスト ボックス 203"/>
        <xdr:cNvSpPr txBox="1"/>
      </xdr:nvSpPr>
      <xdr:spPr>
        <a:xfrm>
          <a:off x="1752111" y="1332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90,696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54870</xdr:rowOff>
    </xdr:from>
    <xdr:to>
      <xdr:col>1</xdr:col>
      <xdr:colOff>485775</xdr:colOff>
      <xdr:row>77</xdr:row>
      <xdr:rowOff>156470</xdr:rowOff>
    </xdr:to>
    <xdr:sp macro="" textlink="">
      <xdr:nvSpPr>
        <xdr:cNvPr id="205" name="円/楕円 204"/>
        <xdr:cNvSpPr/>
      </xdr:nvSpPr>
      <xdr:spPr>
        <a:xfrm>
          <a:off x="1079500" y="13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147597</xdr:rowOff>
    </xdr:from>
    <xdr:ext cx="534377" cy="259045"/>
    <xdr:sp macro="" textlink="">
      <xdr:nvSpPr>
        <xdr:cNvPr id="206" name="テキスト ボックス 205"/>
        <xdr:cNvSpPr txBox="1"/>
      </xdr:nvSpPr>
      <xdr:spPr>
        <a:xfrm>
          <a:off x="863111" y="1334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86,966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149383</xdr:rowOff>
    </xdr:from>
    <xdr:to>
      <xdr:col>6</xdr:col>
      <xdr:colOff>511175</xdr:colOff>
      <xdr:row>98</xdr:row>
      <xdr:rowOff>62074</xdr:rowOff>
    </xdr:to>
    <xdr:cxnSp macro="">
      <xdr:nvCxnSpPr>
        <xdr:cNvPr id="238" name="直線コネクタ 237"/>
        <xdr:cNvCxnSpPr/>
      </xdr:nvCxnSpPr>
      <xdr:spPr>
        <a:xfrm flipV="1">
          <a:off x="3797300" y="16780033"/>
          <a:ext cx="838200" cy="8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161935</xdr:rowOff>
    </xdr:from>
    <xdr:ext cx="534377" cy="259045"/>
    <xdr:sp macro="" textlink="">
      <xdr:nvSpPr>
        <xdr:cNvPr id="239" name="衛生費平均値テキスト"/>
        <xdr:cNvSpPr txBox="1"/>
      </xdr:nvSpPr>
      <xdr:spPr>
        <a:xfrm>
          <a:off x="4686300" y="16792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88869</xdr:rowOff>
    </xdr:from>
    <xdr:to>
      <xdr:col>5</xdr:col>
      <xdr:colOff>358775</xdr:colOff>
      <xdr:row>98</xdr:row>
      <xdr:rowOff>62074</xdr:rowOff>
    </xdr:to>
    <xdr:cxnSp macro="">
      <xdr:nvCxnSpPr>
        <xdr:cNvPr id="241" name="直線コネクタ 240"/>
        <xdr:cNvCxnSpPr/>
      </xdr:nvCxnSpPr>
      <xdr:spPr>
        <a:xfrm>
          <a:off x="2908300" y="16719519"/>
          <a:ext cx="889000" cy="14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120028</xdr:rowOff>
    </xdr:from>
    <xdr:ext cx="534377" cy="259045"/>
    <xdr:sp macro="" textlink="">
      <xdr:nvSpPr>
        <xdr:cNvPr id="243" name="テキスト ボックス 242"/>
        <xdr:cNvSpPr txBox="1"/>
      </xdr:nvSpPr>
      <xdr:spPr>
        <a:xfrm>
          <a:off x="3530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88869</xdr:rowOff>
    </xdr:from>
    <xdr:to>
      <xdr:col>4</xdr:col>
      <xdr:colOff>155575</xdr:colOff>
      <xdr:row>98</xdr:row>
      <xdr:rowOff>34086</xdr:rowOff>
    </xdr:to>
    <xdr:cxnSp macro="">
      <xdr:nvCxnSpPr>
        <xdr:cNvPr id="244" name="直線コネクタ 243"/>
        <xdr:cNvCxnSpPr/>
      </xdr:nvCxnSpPr>
      <xdr:spPr>
        <a:xfrm flipV="1">
          <a:off x="2019300" y="16719519"/>
          <a:ext cx="889000" cy="11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114811</xdr:rowOff>
    </xdr:from>
    <xdr:ext cx="534377" cy="259045"/>
    <xdr:sp macro="" textlink="">
      <xdr:nvSpPr>
        <xdr:cNvPr id="246" name="テキスト ボックス 245"/>
        <xdr:cNvSpPr txBox="1"/>
      </xdr:nvSpPr>
      <xdr:spPr>
        <a:xfrm>
          <a:off x="2641111" y="1691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34086</xdr:rowOff>
    </xdr:from>
    <xdr:to>
      <xdr:col>2</xdr:col>
      <xdr:colOff>638175</xdr:colOff>
      <xdr:row>98</xdr:row>
      <xdr:rowOff>95630</xdr:rowOff>
    </xdr:to>
    <xdr:cxnSp macro="">
      <xdr:nvCxnSpPr>
        <xdr:cNvPr id="247" name="直線コネクタ 246"/>
        <xdr:cNvCxnSpPr/>
      </xdr:nvCxnSpPr>
      <xdr:spPr>
        <a:xfrm flipV="1">
          <a:off x="1130300" y="16836186"/>
          <a:ext cx="889000" cy="6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107135</xdr:rowOff>
    </xdr:from>
    <xdr:ext cx="534377" cy="259045"/>
    <xdr:sp macro="" textlink="">
      <xdr:nvSpPr>
        <xdr:cNvPr id="249" name="テキスト ボックス 248"/>
        <xdr:cNvSpPr txBox="1"/>
      </xdr:nvSpPr>
      <xdr:spPr>
        <a:xfrm>
          <a:off x="1752111" y="1690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129678</xdr:rowOff>
    </xdr:from>
    <xdr:ext cx="534377" cy="259045"/>
    <xdr:sp macro="" textlink="">
      <xdr:nvSpPr>
        <xdr:cNvPr id="251" name="テキスト ボックス 250"/>
        <xdr:cNvSpPr txBox="1"/>
      </xdr:nvSpPr>
      <xdr:spPr>
        <a:xfrm>
          <a:off x="863111" y="165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98583</xdr:rowOff>
    </xdr:from>
    <xdr:to>
      <xdr:col>6</xdr:col>
      <xdr:colOff>561975</xdr:colOff>
      <xdr:row>98</xdr:row>
      <xdr:rowOff>28733</xdr:rowOff>
    </xdr:to>
    <xdr:sp macro="" textlink="">
      <xdr:nvSpPr>
        <xdr:cNvPr id="257" name="円/楕円 256"/>
        <xdr:cNvSpPr/>
      </xdr:nvSpPr>
      <xdr:spPr>
        <a:xfrm>
          <a:off x="4584700" y="1672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121460</xdr:rowOff>
    </xdr:from>
    <xdr:ext cx="534377" cy="259045"/>
    <xdr:sp macro="" textlink="">
      <xdr:nvSpPr>
        <xdr:cNvPr id="258" name="衛生費該当値テキスト"/>
        <xdr:cNvSpPr txBox="1"/>
      </xdr:nvSpPr>
      <xdr:spPr>
        <a:xfrm>
          <a:off x="4686300" y="1658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37,907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11274</xdr:rowOff>
    </xdr:from>
    <xdr:to>
      <xdr:col>5</xdr:col>
      <xdr:colOff>409575</xdr:colOff>
      <xdr:row>98</xdr:row>
      <xdr:rowOff>112874</xdr:rowOff>
    </xdr:to>
    <xdr:sp macro="" textlink="">
      <xdr:nvSpPr>
        <xdr:cNvPr id="259" name="円/楕円 258"/>
        <xdr:cNvSpPr/>
      </xdr:nvSpPr>
      <xdr:spPr>
        <a:xfrm>
          <a:off x="3746500" y="1681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104001</xdr:rowOff>
    </xdr:from>
    <xdr:ext cx="534377" cy="259045"/>
    <xdr:sp macro="" textlink="">
      <xdr:nvSpPr>
        <xdr:cNvPr id="260" name="テキスト ボックス 259"/>
        <xdr:cNvSpPr txBox="1"/>
      </xdr:nvSpPr>
      <xdr:spPr>
        <a:xfrm>
          <a:off x="3530111" y="1690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32,754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38069</xdr:rowOff>
    </xdr:from>
    <xdr:to>
      <xdr:col>4</xdr:col>
      <xdr:colOff>206375</xdr:colOff>
      <xdr:row>97</xdr:row>
      <xdr:rowOff>139669</xdr:rowOff>
    </xdr:to>
    <xdr:sp macro="" textlink="">
      <xdr:nvSpPr>
        <xdr:cNvPr id="261" name="円/楕円 260"/>
        <xdr:cNvSpPr/>
      </xdr:nvSpPr>
      <xdr:spPr>
        <a:xfrm>
          <a:off x="2857500" y="1666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156196</xdr:rowOff>
    </xdr:from>
    <xdr:ext cx="534377" cy="259045"/>
    <xdr:sp macro="" textlink="">
      <xdr:nvSpPr>
        <xdr:cNvPr id="262" name="テキスト ボックス 261"/>
        <xdr:cNvSpPr txBox="1"/>
      </xdr:nvSpPr>
      <xdr:spPr>
        <a:xfrm>
          <a:off x="2641111" y="1644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41,613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154736</xdr:rowOff>
    </xdr:from>
    <xdr:to>
      <xdr:col>3</xdr:col>
      <xdr:colOff>3175</xdr:colOff>
      <xdr:row>98</xdr:row>
      <xdr:rowOff>84886</xdr:rowOff>
    </xdr:to>
    <xdr:sp macro="" textlink="">
      <xdr:nvSpPr>
        <xdr:cNvPr id="263" name="円/楕円 262"/>
        <xdr:cNvSpPr/>
      </xdr:nvSpPr>
      <xdr:spPr>
        <a:xfrm>
          <a:off x="1968500" y="1678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101413</xdr:rowOff>
    </xdr:from>
    <xdr:ext cx="534377" cy="259045"/>
    <xdr:sp macro="" textlink="">
      <xdr:nvSpPr>
        <xdr:cNvPr id="264" name="テキスト ボックス 263"/>
        <xdr:cNvSpPr txBox="1"/>
      </xdr:nvSpPr>
      <xdr:spPr>
        <a:xfrm>
          <a:off x="1752111" y="1656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34,468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44830</xdr:rowOff>
    </xdr:from>
    <xdr:to>
      <xdr:col>1</xdr:col>
      <xdr:colOff>485775</xdr:colOff>
      <xdr:row>98</xdr:row>
      <xdr:rowOff>146430</xdr:rowOff>
    </xdr:to>
    <xdr:sp macro="" textlink="">
      <xdr:nvSpPr>
        <xdr:cNvPr id="265" name="円/楕円 264"/>
        <xdr:cNvSpPr/>
      </xdr:nvSpPr>
      <xdr:spPr>
        <a:xfrm>
          <a:off x="1079500" y="1684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137557</xdr:rowOff>
    </xdr:from>
    <xdr:ext cx="534377" cy="259045"/>
    <xdr:sp macro="" textlink="">
      <xdr:nvSpPr>
        <xdr:cNvPr id="266" name="テキスト ボックス 265"/>
        <xdr:cNvSpPr txBox="1"/>
      </xdr:nvSpPr>
      <xdr:spPr>
        <a:xfrm>
          <a:off x="863111" y="1693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30,699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118745</xdr:rowOff>
    </xdr:from>
    <xdr:to>
      <xdr:col>15</xdr:col>
      <xdr:colOff>180340</xdr:colOff>
      <xdr:row>39</xdr:row>
      <xdr:rowOff>44450</xdr:rowOff>
    </xdr:to>
    <xdr:cxnSp macro="">
      <xdr:nvCxnSpPr>
        <xdr:cNvPr id="290" name="直線コネクタ 289"/>
        <xdr:cNvCxnSpPr/>
      </xdr:nvCxnSpPr>
      <xdr:spPr>
        <a:xfrm flipV="1">
          <a:off x="10475595" y="5262245"/>
          <a:ext cx="127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65422</xdr:rowOff>
    </xdr:from>
    <xdr:ext cx="469744" cy="259045"/>
    <xdr:sp macro="" textlink="">
      <xdr:nvSpPr>
        <xdr:cNvPr id="293" name="労働費最大値テキスト"/>
        <xdr:cNvSpPr txBox="1"/>
      </xdr:nvSpPr>
      <xdr:spPr>
        <a:xfrm>
          <a:off x="10528300" y="50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30</xdr:row>
      <xdr:rowOff>118745</xdr:rowOff>
    </xdr:from>
    <xdr:to>
      <xdr:col>15</xdr:col>
      <xdr:colOff>269875</xdr:colOff>
      <xdr:row>30</xdr:row>
      <xdr:rowOff>118745</xdr:rowOff>
    </xdr:to>
    <xdr:cxnSp macro="">
      <xdr:nvCxnSpPr>
        <xdr:cNvPr id="294" name="直線コネクタ 293"/>
        <xdr:cNvCxnSpPr/>
      </xdr:nvCxnSpPr>
      <xdr:spPr>
        <a:xfrm>
          <a:off x="10388600" y="526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95504</xdr:rowOff>
    </xdr:from>
    <xdr:to>
      <xdr:col>15</xdr:col>
      <xdr:colOff>180975</xdr:colOff>
      <xdr:row>38</xdr:row>
      <xdr:rowOff>101600</xdr:rowOff>
    </xdr:to>
    <xdr:cxnSp macro="">
      <xdr:nvCxnSpPr>
        <xdr:cNvPr id="295" name="直線コネクタ 294"/>
        <xdr:cNvCxnSpPr/>
      </xdr:nvCxnSpPr>
      <xdr:spPr>
        <a:xfrm flipV="1">
          <a:off x="9639300" y="6610604"/>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140733</xdr:rowOff>
    </xdr:from>
    <xdr:ext cx="378565" cy="259045"/>
    <xdr:sp macro="" textlink="">
      <xdr:nvSpPr>
        <xdr:cNvPr id="296" name="労働費平均値テキスト"/>
        <xdr:cNvSpPr txBox="1"/>
      </xdr:nvSpPr>
      <xdr:spPr>
        <a:xfrm>
          <a:off x="10528300" y="63129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117856</xdr:rowOff>
    </xdr:from>
    <xdr:to>
      <xdr:col>15</xdr:col>
      <xdr:colOff>231775</xdr:colOff>
      <xdr:row>38</xdr:row>
      <xdr:rowOff>48006</xdr:rowOff>
    </xdr:to>
    <xdr:sp macro="" textlink="">
      <xdr:nvSpPr>
        <xdr:cNvPr id="297" name="フローチャート : 判断 296"/>
        <xdr:cNvSpPr/>
      </xdr:nvSpPr>
      <xdr:spPr>
        <a:xfrm>
          <a:off x="10426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30</xdr:row>
      <xdr:rowOff>14351</xdr:rowOff>
    </xdr:from>
    <xdr:to>
      <xdr:col>14</xdr:col>
      <xdr:colOff>28575</xdr:colOff>
      <xdr:row>38</xdr:row>
      <xdr:rowOff>101600</xdr:rowOff>
    </xdr:to>
    <xdr:cxnSp macro="">
      <xdr:nvCxnSpPr>
        <xdr:cNvPr id="298" name="直線コネクタ 297"/>
        <xdr:cNvCxnSpPr/>
      </xdr:nvCxnSpPr>
      <xdr:spPr>
        <a:xfrm>
          <a:off x="8750300" y="5157851"/>
          <a:ext cx="889000" cy="145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138430</xdr:rowOff>
    </xdr:from>
    <xdr:to>
      <xdr:col>14</xdr:col>
      <xdr:colOff>79375</xdr:colOff>
      <xdr:row>37</xdr:row>
      <xdr:rowOff>68580</xdr:rowOff>
    </xdr:to>
    <xdr:sp macro="" textlink="">
      <xdr:nvSpPr>
        <xdr:cNvPr id="299" name="フローチャート : 判断 298"/>
        <xdr:cNvSpPr/>
      </xdr:nvSpPr>
      <xdr:spPr>
        <a:xfrm>
          <a:off x="9588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85107</xdr:rowOff>
    </xdr:from>
    <xdr:ext cx="378565" cy="259045"/>
    <xdr:sp macro="" textlink="">
      <xdr:nvSpPr>
        <xdr:cNvPr id="300" name="テキスト ボックス 299"/>
        <xdr:cNvSpPr txBox="1"/>
      </xdr:nvSpPr>
      <xdr:spPr>
        <a:xfrm>
          <a:off x="9450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14351</xdr:rowOff>
    </xdr:from>
    <xdr:to>
      <xdr:col>12</xdr:col>
      <xdr:colOff>511175</xdr:colOff>
      <xdr:row>32</xdr:row>
      <xdr:rowOff>57023</xdr:rowOff>
    </xdr:to>
    <xdr:cxnSp macro="">
      <xdr:nvCxnSpPr>
        <xdr:cNvPr id="301" name="直線コネクタ 300"/>
        <xdr:cNvCxnSpPr/>
      </xdr:nvCxnSpPr>
      <xdr:spPr>
        <a:xfrm flipV="1">
          <a:off x="7861300" y="5157851"/>
          <a:ext cx="889000" cy="38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40513</xdr:rowOff>
    </xdr:from>
    <xdr:to>
      <xdr:col>12</xdr:col>
      <xdr:colOff>561975</xdr:colOff>
      <xdr:row>36</xdr:row>
      <xdr:rowOff>142113</xdr:rowOff>
    </xdr:to>
    <xdr:sp macro="" textlink="">
      <xdr:nvSpPr>
        <xdr:cNvPr id="302" name="フローチャート : 判断 301"/>
        <xdr:cNvSpPr/>
      </xdr:nvSpPr>
      <xdr:spPr>
        <a:xfrm>
          <a:off x="8699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133240</xdr:rowOff>
    </xdr:from>
    <xdr:ext cx="469744" cy="259045"/>
    <xdr:sp macro="" textlink="">
      <xdr:nvSpPr>
        <xdr:cNvPr id="303" name="テキスト ボックス 302"/>
        <xdr:cNvSpPr txBox="1"/>
      </xdr:nvSpPr>
      <xdr:spPr>
        <a:xfrm>
          <a:off x="8515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57023</xdr:rowOff>
    </xdr:from>
    <xdr:to>
      <xdr:col>11</xdr:col>
      <xdr:colOff>307975</xdr:colOff>
      <xdr:row>38</xdr:row>
      <xdr:rowOff>77216</xdr:rowOff>
    </xdr:to>
    <xdr:cxnSp macro="">
      <xdr:nvCxnSpPr>
        <xdr:cNvPr id="304" name="直線コネクタ 303"/>
        <xdr:cNvCxnSpPr/>
      </xdr:nvCxnSpPr>
      <xdr:spPr>
        <a:xfrm flipV="1">
          <a:off x="6972300" y="5543423"/>
          <a:ext cx="889000" cy="104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109093</xdr:rowOff>
    </xdr:from>
    <xdr:to>
      <xdr:col>11</xdr:col>
      <xdr:colOff>358775</xdr:colOff>
      <xdr:row>36</xdr:row>
      <xdr:rowOff>39243</xdr:rowOff>
    </xdr:to>
    <xdr:sp macro="" textlink="">
      <xdr:nvSpPr>
        <xdr:cNvPr id="305" name="フローチャート : 判断 304"/>
        <xdr:cNvSpPr/>
      </xdr:nvSpPr>
      <xdr:spPr>
        <a:xfrm>
          <a:off x="7810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30370</xdr:rowOff>
    </xdr:from>
    <xdr:ext cx="469744" cy="259045"/>
    <xdr:sp macro="" textlink="">
      <xdr:nvSpPr>
        <xdr:cNvPr id="306" name="テキスト ボックス 305"/>
        <xdr:cNvSpPr txBox="1"/>
      </xdr:nvSpPr>
      <xdr:spPr>
        <a:xfrm>
          <a:off x="7626427" y="620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26035</xdr:rowOff>
    </xdr:from>
    <xdr:to>
      <xdr:col>10</xdr:col>
      <xdr:colOff>155575</xdr:colOff>
      <xdr:row>34</xdr:row>
      <xdr:rowOff>127635</xdr:rowOff>
    </xdr:to>
    <xdr:sp macro="" textlink="">
      <xdr:nvSpPr>
        <xdr:cNvPr id="307" name="フローチャート : 判断 306"/>
        <xdr:cNvSpPr/>
      </xdr:nvSpPr>
      <xdr:spPr>
        <a:xfrm>
          <a:off x="69215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144162</xdr:rowOff>
    </xdr:from>
    <xdr:ext cx="469744" cy="259045"/>
    <xdr:sp macro="" textlink="">
      <xdr:nvSpPr>
        <xdr:cNvPr id="308" name="テキスト ボックス 307"/>
        <xdr:cNvSpPr txBox="1"/>
      </xdr:nvSpPr>
      <xdr:spPr>
        <a:xfrm>
          <a:off x="6737427" y="563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44704</xdr:rowOff>
    </xdr:from>
    <xdr:to>
      <xdr:col>15</xdr:col>
      <xdr:colOff>231775</xdr:colOff>
      <xdr:row>38</xdr:row>
      <xdr:rowOff>146304</xdr:rowOff>
    </xdr:to>
    <xdr:sp macro="" textlink="">
      <xdr:nvSpPr>
        <xdr:cNvPr id="314" name="円/楕円 313"/>
        <xdr:cNvSpPr/>
      </xdr:nvSpPr>
      <xdr:spPr>
        <a:xfrm>
          <a:off x="10426700" y="655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131081</xdr:rowOff>
    </xdr:from>
    <xdr:ext cx="378565" cy="259045"/>
    <xdr:sp macro="" textlink="">
      <xdr:nvSpPr>
        <xdr:cNvPr id="315" name="労働費該当値テキスト"/>
        <xdr:cNvSpPr txBox="1"/>
      </xdr:nvSpPr>
      <xdr:spPr>
        <a:xfrm>
          <a:off x="10528300" y="6474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50800</xdr:rowOff>
    </xdr:from>
    <xdr:to>
      <xdr:col>14</xdr:col>
      <xdr:colOff>79375</xdr:colOff>
      <xdr:row>38</xdr:row>
      <xdr:rowOff>152400</xdr:rowOff>
    </xdr:to>
    <xdr:sp macro="" textlink="">
      <xdr:nvSpPr>
        <xdr:cNvPr id="316" name="円/楕円 315"/>
        <xdr:cNvSpPr/>
      </xdr:nvSpPr>
      <xdr:spPr>
        <a:xfrm>
          <a:off x="95885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143527</xdr:rowOff>
    </xdr:from>
    <xdr:ext cx="378565" cy="259045"/>
    <xdr:sp macro="" textlink="">
      <xdr:nvSpPr>
        <xdr:cNvPr id="317" name="テキスト ボックス 316"/>
        <xdr:cNvSpPr txBox="1"/>
      </xdr:nvSpPr>
      <xdr:spPr>
        <a:xfrm>
          <a:off x="9450017" y="6658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12</xdr:col>
      <xdr:colOff>460375</xdr:colOff>
      <xdr:row>29</xdr:row>
      <xdr:rowOff>135001</xdr:rowOff>
    </xdr:from>
    <xdr:to>
      <xdr:col>12</xdr:col>
      <xdr:colOff>561975</xdr:colOff>
      <xdr:row>30</xdr:row>
      <xdr:rowOff>65151</xdr:rowOff>
    </xdr:to>
    <xdr:sp macro="" textlink="">
      <xdr:nvSpPr>
        <xdr:cNvPr id="318" name="円/楕円 317"/>
        <xdr:cNvSpPr/>
      </xdr:nvSpPr>
      <xdr:spPr>
        <a:xfrm>
          <a:off x="8699500" y="51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28</xdr:row>
      <xdr:rowOff>81678</xdr:rowOff>
    </xdr:from>
    <xdr:ext cx="469744" cy="259045"/>
    <xdr:sp macro="" textlink="">
      <xdr:nvSpPr>
        <xdr:cNvPr id="319" name="テキスト ボックス 318"/>
        <xdr:cNvSpPr txBox="1"/>
      </xdr:nvSpPr>
      <xdr:spPr>
        <a:xfrm>
          <a:off x="8515427" y="488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4,129</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6223</xdr:rowOff>
    </xdr:from>
    <xdr:to>
      <xdr:col>11</xdr:col>
      <xdr:colOff>358775</xdr:colOff>
      <xdr:row>32</xdr:row>
      <xdr:rowOff>107823</xdr:rowOff>
    </xdr:to>
    <xdr:sp macro="" textlink="">
      <xdr:nvSpPr>
        <xdr:cNvPr id="320" name="円/楕円 319"/>
        <xdr:cNvSpPr/>
      </xdr:nvSpPr>
      <xdr:spPr>
        <a:xfrm>
          <a:off x="7810500" y="549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30</xdr:row>
      <xdr:rowOff>124350</xdr:rowOff>
    </xdr:from>
    <xdr:ext cx="469744" cy="259045"/>
    <xdr:sp macro="" textlink="">
      <xdr:nvSpPr>
        <xdr:cNvPr id="321" name="テキスト ボックス 320"/>
        <xdr:cNvSpPr txBox="1"/>
      </xdr:nvSpPr>
      <xdr:spPr>
        <a:xfrm>
          <a:off x="7626427" y="526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26416</xdr:rowOff>
    </xdr:from>
    <xdr:to>
      <xdr:col>10</xdr:col>
      <xdr:colOff>155575</xdr:colOff>
      <xdr:row>38</xdr:row>
      <xdr:rowOff>128016</xdr:rowOff>
    </xdr:to>
    <xdr:sp macro="" textlink="">
      <xdr:nvSpPr>
        <xdr:cNvPr id="322" name="円/楕円 321"/>
        <xdr:cNvSpPr/>
      </xdr:nvSpPr>
      <xdr:spPr>
        <a:xfrm>
          <a:off x="6921500" y="654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119143</xdr:rowOff>
    </xdr:from>
    <xdr:ext cx="378565" cy="259045"/>
    <xdr:sp macro="" textlink="">
      <xdr:nvSpPr>
        <xdr:cNvPr id="323" name="テキスト ボックス 322"/>
        <xdr:cNvSpPr txBox="1"/>
      </xdr:nvSpPr>
      <xdr:spPr>
        <a:xfrm>
          <a:off x="6783017" y="6634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5" name="直線コネクタ 344"/>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6" name="農林水産業費最小値テキスト"/>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7" name="直線コネクタ 346"/>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48" name="農林水産業費最大値テキスト"/>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49" name="直線コネクタ 348"/>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54021</xdr:rowOff>
    </xdr:from>
    <xdr:to>
      <xdr:col>15</xdr:col>
      <xdr:colOff>180975</xdr:colOff>
      <xdr:row>58</xdr:row>
      <xdr:rowOff>75029</xdr:rowOff>
    </xdr:to>
    <xdr:cxnSp macro="">
      <xdr:nvCxnSpPr>
        <xdr:cNvPr id="350" name="直線コネクタ 349"/>
        <xdr:cNvCxnSpPr/>
      </xdr:nvCxnSpPr>
      <xdr:spPr>
        <a:xfrm>
          <a:off x="9639300" y="9998121"/>
          <a:ext cx="838200" cy="2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71429</xdr:rowOff>
    </xdr:from>
    <xdr:ext cx="469744" cy="259045"/>
    <xdr:sp macro="" textlink="">
      <xdr:nvSpPr>
        <xdr:cNvPr id="351" name="農林水産業費平均値テキスト"/>
        <xdr:cNvSpPr txBox="1"/>
      </xdr:nvSpPr>
      <xdr:spPr>
        <a:xfrm>
          <a:off x="10528300" y="967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2" name="フローチャート : 判断 351"/>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54021</xdr:rowOff>
    </xdr:from>
    <xdr:to>
      <xdr:col>14</xdr:col>
      <xdr:colOff>28575</xdr:colOff>
      <xdr:row>58</xdr:row>
      <xdr:rowOff>62662</xdr:rowOff>
    </xdr:to>
    <xdr:cxnSp macro="">
      <xdr:nvCxnSpPr>
        <xdr:cNvPr id="353" name="直線コネクタ 352"/>
        <xdr:cNvCxnSpPr/>
      </xdr:nvCxnSpPr>
      <xdr:spPr>
        <a:xfrm flipV="1">
          <a:off x="8750300" y="9998121"/>
          <a:ext cx="8890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127223</xdr:rowOff>
    </xdr:from>
    <xdr:ext cx="534377" cy="259045"/>
    <xdr:sp macro="" textlink="">
      <xdr:nvSpPr>
        <xdr:cNvPr id="355" name="テキスト ボックス 354"/>
        <xdr:cNvSpPr txBox="1"/>
      </xdr:nvSpPr>
      <xdr:spPr>
        <a:xfrm>
          <a:off x="9372111" y="955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40831</xdr:rowOff>
    </xdr:from>
    <xdr:to>
      <xdr:col>12</xdr:col>
      <xdr:colOff>511175</xdr:colOff>
      <xdr:row>58</xdr:row>
      <xdr:rowOff>62662</xdr:rowOff>
    </xdr:to>
    <xdr:cxnSp macro="">
      <xdr:nvCxnSpPr>
        <xdr:cNvPr id="356" name="直線コネクタ 355"/>
        <xdr:cNvCxnSpPr/>
      </xdr:nvCxnSpPr>
      <xdr:spPr>
        <a:xfrm>
          <a:off x="7861300" y="9984931"/>
          <a:ext cx="8890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71262</xdr:rowOff>
    </xdr:from>
    <xdr:ext cx="534377" cy="259045"/>
    <xdr:sp macro="" textlink="">
      <xdr:nvSpPr>
        <xdr:cNvPr id="358" name="テキスト ボックス 357"/>
        <xdr:cNvSpPr txBox="1"/>
      </xdr:nvSpPr>
      <xdr:spPr>
        <a:xfrm>
          <a:off x="8483111" y="95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40831</xdr:rowOff>
    </xdr:from>
    <xdr:to>
      <xdr:col>11</xdr:col>
      <xdr:colOff>307975</xdr:colOff>
      <xdr:row>58</xdr:row>
      <xdr:rowOff>61976</xdr:rowOff>
    </xdr:to>
    <xdr:cxnSp macro="">
      <xdr:nvCxnSpPr>
        <xdr:cNvPr id="359" name="直線コネクタ 358"/>
        <xdr:cNvCxnSpPr/>
      </xdr:nvCxnSpPr>
      <xdr:spPr>
        <a:xfrm flipV="1">
          <a:off x="6972300" y="9984931"/>
          <a:ext cx="88900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102602</xdr:rowOff>
    </xdr:from>
    <xdr:ext cx="534377" cy="259045"/>
    <xdr:sp macro="" textlink="">
      <xdr:nvSpPr>
        <xdr:cNvPr id="361" name="テキスト ボックス 360"/>
        <xdr:cNvSpPr txBox="1"/>
      </xdr:nvSpPr>
      <xdr:spPr>
        <a:xfrm>
          <a:off x="7594111" y="95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124594</xdr:rowOff>
    </xdr:from>
    <xdr:ext cx="534377" cy="259045"/>
    <xdr:sp macro="" textlink="">
      <xdr:nvSpPr>
        <xdr:cNvPr id="363" name="テキスト ボックス 362"/>
        <xdr:cNvSpPr txBox="1"/>
      </xdr:nvSpPr>
      <xdr:spPr>
        <a:xfrm>
          <a:off x="6705111" y="95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24229</xdr:rowOff>
    </xdr:from>
    <xdr:to>
      <xdr:col>15</xdr:col>
      <xdr:colOff>231775</xdr:colOff>
      <xdr:row>58</xdr:row>
      <xdr:rowOff>125829</xdr:rowOff>
    </xdr:to>
    <xdr:sp macro="" textlink="">
      <xdr:nvSpPr>
        <xdr:cNvPr id="369" name="円/楕円 368"/>
        <xdr:cNvSpPr/>
      </xdr:nvSpPr>
      <xdr:spPr>
        <a:xfrm>
          <a:off x="10426700" y="996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110606</xdr:rowOff>
    </xdr:from>
    <xdr:ext cx="469744" cy="259045"/>
    <xdr:sp macro="" textlink="">
      <xdr:nvSpPr>
        <xdr:cNvPr id="370" name="農林水産業費該当値テキスト"/>
        <xdr:cNvSpPr txBox="1"/>
      </xdr:nvSpPr>
      <xdr:spPr>
        <a:xfrm>
          <a:off x="10528300" y="988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3221</xdr:rowOff>
    </xdr:from>
    <xdr:to>
      <xdr:col>14</xdr:col>
      <xdr:colOff>79375</xdr:colOff>
      <xdr:row>58</xdr:row>
      <xdr:rowOff>104821</xdr:rowOff>
    </xdr:to>
    <xdr:sp macro="" textlink="">
      <xdr:nvSpPr>
        <xdr:cNvPr id="371" name="円/楕円 370"/>
        <xdr:cNvSpPr/>
      </xdr:nvSpPr>
      <xdr:spPr>
        <a:xfrm>
          <a:off x="9588500" y="994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95948</xdr:rowOff>
    </xdr:from>
    <xdr:ext cx="469744" cy="259045"/>
    <xdr:sp macro="" textlink="">
      <xdr:nvSpPr>
        <xdr:cNvPr id="372" name="テキスト ボックス 371"/>
        <xdr:cNvSpPr txBox="1"/>
      </xdr:nvSpPr>
      <xdr:spPr>
        <a:xfrm>
          <a:off x="9404427" y="1004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11862</xdr:rowOff>
    </xdr:from>
    <xdr:to>
      <xdr:col>12</xdr:col>
      <xdr:colOff>561975</xdr:colOff>
      <xdr:row>58</xdr:row>
      <xdr:rowOff>113462</xdr:rowOff>
    </xdr:to>
    <xdr:sp macro="" textlink="">
      <xdr:nvSpPr>
        <xdr:cNvPr id="373" name="円/楕円 372"/>
        <xdr:cNvSpPr/>
      </xdr:nvSpPr>
      <xdr:spPr>
        <a:xfrm>
          <a:off x="8699500" y="995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104589</xdr:rowOff>
    </xdr:from>
    <xdr:ext cx="469744" cy="259045"/>
    <xdr:sp macro="" textlink="">
      <xdr:nvSpPr>
        <xdr:cNvPr id="374" name="テキスト ボックス 373"/>
        <xdr:cNvSpPr txBox="1"/>
      </xdr:nvSpPr>
      <xdr:spPr>
        <a:xfrm>
          <a:off x="8515427" y="10048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161481</xdr:rowOff>
    </xdr:from>
    <xdr:to>
      <xdr:col>11</xdr:col>
      <xdr:colOff>358775</xdr:colOff>
      <xdr:row>58</xdr:row>
      <xdr:rowOff>91631</xdr:rowOff>
    </xdr:to>
    <xdr:sp macro="" textlink="">
      <xdr:nvSpPr>
        <xdr:cNvPr id="375" name="円/楕円 374"/>
        <xdr:cNvSpPr/>
      </xdr:nvSpPr>
      <xdr:spPr>
        <a:xfrm>
          <a:off x="7810500" y="99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82758</xdr:rowOff>
    </xdr:from>
    <xdr:ext cx="469744" cy="259045"/>
    <xdr:sp macro="" textlink="">
      <xdr:nvSpPr>
        <xdr:cNvPr id="376" name="テキスト ボックス 375"/>
        <xdr:cNvSpPr txBox="1"/>
      </xdr:nvSpPr>
      <xdr:spPr>
        <a:xfrm>
          <a:off x="7626427" y="10026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11176</xdr:rowOff>
    </xdr:from>
    <xdr:to>
      <xdr:col>10</xdr:col>
      <xdr:colOff>155575</xdr:colOff>
      <xdr:row>58</xdr:row>
      <xdr:rowOff>112776</xdr:rowOff>
    </xdr:to>
    <xdr:sp macro="" textlink="">
      <xdr:nvSpPr>
        <xdr:cNvPr id="377" name="円/楕円 376"/>
        <xdr:cNvSpPr/>
      </xdr:nvSpPr>
      <xdr:spPr>
        <a:xfrm>
          <a:off x="6921500" y="995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103903</xdr:rowOff>
    </xdr:from>
    <xdr:ext cx="469744" cy="259045"/>
    <xdr:sp macro="" textlink="">
      <xdr:nvSpPr>
        <xdr:cNvPr id="378" name="テキスト ボックス 377"/>
        <xdr:cNvSpPr txBox="1"/>
      </xdr:nvSpPr>
      <xdr:spPr>
        <a:xfrm>
          <a:off x="6737427" y="10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400" name="直線コネクタ 399"/>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401" name="商工費最小値テキスト"/>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2" name="直線コネクタ 401"/>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3" name="商工費最大値テキスト"/>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4" name="直線コネクタ 403"/>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44693</xdr:rowOff>
    </xdr:from>
    <xdr:to>
      <xdr:col>15</xdr:col>
      <xdr:colOff>180975</xdr:colOff>
      <xdr:row>77</xdr:row>
      <xdr:rowOff>145963</xdr:rowOff>
    </xdr:to>
    <xdr:cxnSp macro="">
      <xdr:nvCxnSpPr>
        <xdr:cNvPr id="405" name="直線コネクタ 404"/>
        <xdr:cNvCxnSpPr/>
      </xdr:nvCxnSpPr>
      <xdr:spPr>
        <a:xfrm flipV="1">
          <a:off x="9639300" y="13246343"/>
          <a:ext cx="838200" cy="10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156216</xdr:rowOff>
    </xdr:from>
    <xdr:ext cx="469744" cy="259045"/>
    <xdr:sp macro="" textlink="">
      <xdr:nvSpPr>
        <xdr:cNvPr id="406" name="商工費平均値テキスト"/>
        <xdr:cNvSpPr txBox="1"/>
      </xdr:nvSpPr>
      <xdr:spPr>
        <a:xfrm>
          <a:off x="10528300" y="13014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7" name="フローチャート : 判断 406"/>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145963</xdr:rowOff>
    </xdr:from>
    <xdr:to>
      <xdr:col>14</xdr:col>
      <xdr:colOff>28575</xdr:colOff>
      <xdr:row>78</xdr:row>
      <xdr:rowOff>30931</xdr:rowOff>
    </xdr:to>
    <xdr:cxnSp macro="">
      <xdr:nvCxnSpPr>
        <xdr:cNvPr id="408" name="直線コネクタ 407"/>
        <xdr:cNvCxnSpPr/>
      </xdr:nvCxnSpPr>
      <xdr:spPr>
        <a:xfrm flipV="1">
          <a:off x="8750300" y="13347613"/>
          <a:ext cx="889000" cy="5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09" name="フローチャート : 判断 408"/>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126195</xdr:rowOff>
    </xdr:from>
    <xdr:ext cx="469744" cy="259045"/>
    <xdr:sp macro="" textlink="">
      <xdr:nvSpPr>
        <xdr:cNvPr id="410" name="テキスト ボックス 409"/>
        <xdr:cNvSpPr txBox="1"/>
      </xdr:nvSpPr>
      <xdr:spPr>
        <a:xfrm>
          <a:off x="9404427" y="129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18222</xdr:rowOff>
    </xdr:from>
    <xdr:to>
      <xdr:col>12</xdr:col>
      <xdr:colOff>511175</xdr:colOff>
      <xdr:row>78</xdr:row>
      <xdr:rowOff>30931</xdr:rowOff>
    </xdr:to>
    <xdr:cxnSp macro="">
      <xdr:nvCxnSpPr>
        <xdr:cNvPr id="411" name="直線コネクタ 410"/>
        <xdr:cNvCxnSpPr/>
      </xdr:nvCxnSpPr>
      <xdr:spPr>
        <a:xfrm>
          <a:off x="7861300" y="13391322"/>
          <a:ext cx="889000" cy="1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2" name="フローチャート : 判断 411"/>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114581</xdr:rowOff>
    </xdr:from>
    <xdr:ext cx="469744" cy="259045"/>
    <xdr:sp macro="" textlink="">
      <xdr:nvSpPr>
        <xdr:cNvPr id="413" name="テキスト ボックス 412"/>
        <xdr:cNvSpPr txBox="1"/>
      </xdr:nvSpPr>
      <xdr:spPr>
        <a:xfrm>
          <a:off x="8515427" y="1297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18222</xdr:rowOff>
    </xdr:from>
    <xdr:to>
      <xdr:col>11</xdr:col>
      <xdr:colOff>307975</xdr:colOff>
      <xdr:row>78</xdr:row>
      <xdr:rowOff>24166</xdr:rowOff>
    </xdr:to>
    <xdr:cxnSp macro="">
      <xdr:nvCxnSpPr>
        <xdr:cNvPr id="414" name="直線コネクタ 413"/>
        <xdr:cNvCxnSpPr/>
      </xdr:nvCxnSpPr>
      <xdr:spPr>
        <a:xfrm flipV="1">
          <a:off x="6972300" y="13391322"/>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5" name="フローチャート : 判断 414"/>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145580</xdr:rowOff>
    </xdr:from>
    <xdr:ext cx="469744" cy="259045"/>
    <xdr:sp macro="" textlink="">
      <xdr:nvSpPr>
        <xdr:cNvPr id="416" name="テキスト ボックス 415"/>
        <xdr:cNvSpPr txBox="1"/>
      </xdr:nvSpPr>
      <xdr:spPr>
        <a:xfrm>
          <a:off x="7626427" y="1300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7" name="フローチャート : 判断 416"/>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145442</xdr:rowOff>
    </xdr:from>
    <xdr:ext cx="469744" cy="259045"/>
    <xdr:sp macro="" textlink="">
      <xdr:nvSpPr>
        <xdr:cNvPr id="418" name="テキスト ボックス 417"/>
        <xdr:cNvSpPr txBox="1"/>
      </xdr:nvSpPr>
      <xdr:spPr>
        <a:xfrm>
          <a:off x="6737427" y="1300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165343</xdr:rowOff>
    </xdr:from>
    <xdr:to>
      <xdr:col>15</xdr:col>
      <xdr:colOff>231775</xdr:colOff>
      <xdr:row>77</xdr:row>
      <xdr:rowOff>95493</xdr:rowOff>
    </xdr:to>
    <xdr:sp macro="" textlink="">
      <xdr:nvSpPr>
        <xdr:cNvPr id="424" name="円/楕円 423"/>
        <xdr:cNvSpPr/>
      </xdr:nvSpPr>
      <xdr:spPr>
        <a:xfrm>
          <a:off x="10426700" y="1319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143770</xdr:rowOff>
    </xdr:from>
    <xdr:ext cx="469744" cy="259045"/>
    <xdr:sp macro="" textlink="">
      <xdr:nvSpPr>
        <xdr:cNvPr id="425" name="商工費該当値テキスト"/>
        <xdr:cNvSpPr txBox="1"/>
      </xdr:nvSpPr>
      <xdr:spPr>
        <a:xfrm>
          <a:off x="10528300" y="1317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95163</xdr:rowOff>
    </xdr:from>
    <xdr:to>
      <xdr:col>14</xdr:col>
      <xdr:colOff>79375</xdr:colOff>
      <xdr:row>78</xdr:row>
      <xdr:rowOff>25313</xdr:rowOff>
    </xdr:to>
    <xdr:sp macro="" textlink="">
      <xdr:nvSpPr>
        <xdr:cNvPr id="426" name="円/楕円 425"/>
        <xdr:cNvSpPr/>
      </xdr:nvSpPr>
      <xdr:spPr>
        <a:xfrm>
          <a:off x="9588500" y="132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16440</xdr:rowOff>
    </xdr:from>
    <xdr:ext cx="469744" cy="259045"/>
    <xdr:sp macro="" textlink="">
      <xdr:nvSpPr>
        <xdr:cNvPr id="427" name="テキスト ボックス 426"/>
        <xdr:cNvSpPr txBox="1"/>
      </xdr:nvSpPr>
      <xdr:spPr>
        <a:xfrm>
          <a:off x="9404427" y="1338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151581</xdr:rowOff>
    </xdr:from>
    <xdr:to>
      <xdr:col>12</xdr:col>
      <xdr:colOff>561975</xdr:colOff>
      <xdr:row>78</xdr:row>
      <xdr:rowOff>81731</xdr:rowOff>
    </xdr:to>
    <xdr:sp macro="" textlink="">
      <xdr:nvSpPr>
        <xdr:cNvPr id="428" name="円/楕円 427"/>
        <xdr:cNvSpPr/>
      </xdr:nvSpPr>
      <xdr:spPr>
        <a:xfrm>
          <a:off x="8699500" y="1335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72858</xdr:rowOff>
    </xdr:from>
    <xdr:ext cx="469744" cy="259045"/>
    <xdr:sp macro="" textlink="">
      <xdr:nvSpPr>
        <xdr:cNvPr id="429" name="テキスト ボックス 428"/>
        <xdr:cNvSpPr txBox="1"/>
      </xdr:nvSpPr>
      <xdr:spPr>
        <a:xfrm>
          <a:off x="8515427" y="13445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138872</xdr:rowOff>
    </xdr:from>
    <xdr:to>
      <xdr:col>11</xdr:col>
      <xdr:colOff>358775</xdr:colOff>
      <xdr:row>78</xdr:row>
      <xdr:rowOff>69022</xdr:rowOff>
    </xdr:to>
    <xdr:sp macro="" textlink="">
      <xdr:nvSpPr>
        <xdr:cNvPr id="430" name="円/楕円 429"/>
        <xdr:cNvSpPr/>
      </xdr:nvSpPr>
      <xdr:spPr>
        <a:xfrm>
          <a:off x="7810500" y="1334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60149</xdr:rowOff>
    </xdr:from>
    <xdr:ext cx="469744" cy="259045"/>
    <xdr:sp macro="" textlink="">
      <xdr:nvSpPr>
        <xdr:cNvPr id="431" name="テキスト ボックス 430"/>
        <xdr:cNvSpPr txBox="1"/>
      </xdr:nvSpPr>
      <xdr:spPr>
        <a:xfrm>
          <a:off x="7626427" y="13433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2,657</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144816</xdr:rowOff>
    </xdr:from>
    <xdr:to>
      <xdr:col>10</xdr:col>
      <xdr:colOff>155575</xdr:colOff>
      <xdr:row>78</xdr:row>
      <xdr:rowOff>74966</xdr:rowOff>
    </xdr:to>
    <xdr:sp macro="" textlink="">
      <xdr:nvSpPr>
        <xdr:cNvPr id="432" name="円/楕円 431"/>
        <xdr:cNvSpPr/>
      </xdr:nvSpPr>
      <xdr:spPr>
        <a:xfrm>
          <a:off x="6921500" y="1334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66093</xdr:rowOff>
    </xdr:from>
    <xdr:ext cx="469744" cy="259045"/>
    <xdr:sp macro="" textlink="">
      <xdr:nvSpPr>
        <xdr:cNvPr id="433" name="テキスト ボックス 432"/>
        <xdr:cNvSpPr txBox="1"/>
      </xdr:nvSpPr>
      <xdr:spPr>
        <a:xfrm>
          <a:off x="6737427" y="13439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35,709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7" name="直線コネクタ 456"/>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58" name="土木費最小値テキスト"/>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59" name="直線コネクタ 458"/>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60" name="土木費最大値テキスト"/>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61" name="直線コネクタ 460"/>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74688</xdr:rowOff>
    </xdr:from>
    <xdr:to>
      <xdr:col>15</xdr:col>
      <xdr:colOff>180975</xdr:colOff>
      <xdr:row>96</xdr:row>
      <xdr:rowOff>130899</xdr:rowOff>
    </xdr:to>
    <xdr:cxnSp macro="">
      <xdr:nvCxnSpPr>
        <xdr:cNvPr id="462" name="直線コネクタ 461"/>
        <xdr:cNvCxnSpPr/>
      </xdr:nvCxnSpPr>
      <xdr:spPr>
        <a:xfrm>
          <a:off x="9639300" y="16533888"/>
          <a:ext cx="838200" cy="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39336</xdr:rowOff>
    </xdr:from>
    <xdr:ext cx="534377" cy="259045"/>
    <xdr:sp macro="" textlink="">
      <xdr:nvSpPr>
        <xdr:cNvPr id="463" name="土木費平均値テキスト"/>
        <xdr:cNvSpPr txBox="1"/>
      </xdr:nvSpPr>
      <xdr:spPr>
        <a:xfrm>
          <a:off x="10528300" y="16327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4" name="フローチャート : 判断 463"/>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74688</xdr:rowOff>
    </xdr:from>
    <xdr:to>
      <xdr:col>14</xdr:col>
      <xdr:colOff>28575</xdr:colOff>
      <xdr:row>97</xdr:row>
      <xdr:rowOff>20713</xdr:rowOff>
    </xdr:to>
    <xdr:cxnSp macro="">
      <xdr:nvCxnSpPr>
        <xdr:cNvPr id="465" name="直線コネクタ 464"/>
        <xdr:cNvCxnSpPr/>
      </xdr:nvCxnSpPr>
      <xdr:spPr>
        <a:xfrm flipV="1">
          <a:off x="8750300" y="16533888"/>
          <a:ext cx="889000" cy="11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6" name="フローチャート : 判断 465"/>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126446</xdr:rowOff>
    </xdr:from>
    <xdr:ext cx="534377" cy="259045"/>
    <xdr:sp macro="" textlink="">
      <xdr:nvSpPr>
        <xdr:cNvPr id="467" name="テキスト ボックス 466"/>
        <xdr:cNvSpPr txBox="1"/>
      </xdr:nvSpPr>
      <xdr:spPr>
        <a:xfrm>
          <a:off x="9372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20713</xdr:rowOff>
    </xdr:from>
    <xdr:to>
      <xdr:col>12</xdr:col>
      <xdr:colOff>511175</xdr:colOff>
      <xdr:row>97</xdr:row>
      <xdr:rowOff>35509</xdr:rowOff>
    </xdr:to>
    <xdr:cxnSp macro="">
      <xdr:nvCxnSpPr>
        <xdr:cNvPr id="468" name="直線コネクタ 467"/>
        <xdr:cNvCxnSpPr/>
      </xdr:nvCxnSpPr>
      <xdr:spPr>
        <a:xfrm flipV="1">
          <a:off x="7861300" y="16651363"/>
          <a:ext cx="889000" cy="1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69" name="フローチャート : 判断 468"/>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95026</xdr:rowOff>
    </xdr:from>
    <xdr:ext cx="534377" cy="259045"/>
    <xdr:sp macro="" textlink="">
      <xdr:nvSpPr>
        <xdr:cNvPr id="470" name="テキスト ボックス 469"/>
        <xdr:cNvSpPr txBox="1"/>
      </xdr:nvSpPr>
      <xdr:spPr>
        <a:xfrm>
          <a:off x="8483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35509</xdr:rowOff>
    </xdr:from>
    <xdr:to>
      <xdr:col>11</xdr:col>
      <xdr:colOff>307975</xdr:colOff>
      <xdr:row>97</xdr:row>
      <xdr:rowOff>69571</xdr:rowOff>
    </xdr:to>
    <xdr:cxnSp macro="">
      <xdr:nvCxnSpPr>
        <xdr:cNvPr id="471" name="直線コネクタ 470"/>
        <xdr:cNvCxnSpPr/>
      </xdr:nvCxnSpPr>
      <xdr:spPr>
        <a:xfrm flipV="1">
          <a:off x="6972300" y="16666159"/>
          <a:ext cx="889000" cy="3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2" name="フローチャート : 判断 471"/>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155605</xdr:rowOff>
    </xdr:from>
    <xdr:ext cx="534377" cy="259045"/>
    <xdr:sp macro="" textlink="">
      <xdr:nvSpPr>
        <xdr:cNvPr id="473" name="テキスト ボックス 472"/>
        <xdr:cNvSpPr txBox="1"/>
      </xdr:nvSpPr>
      <xdr:spPr>
        <a:xfrm>
          <a:off x="7594111" y="1627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4" name="フローチャート : 判断 473"/>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158957</xdr:rowOff>
    </xdr:from>
    <xdr:ext cx="534377" cy="259045"/>
    <xdr:sp macro="" textlink="">
      <xdr:nvSpPr>
        <xdr:cNvPr id="475" name="テキスト ボックス 474"/>
        <xdr:cNvSpPr txBox="1"/>
      </xdr:nvSpPr>
      <xdr:spPr>
        <a:xfrm>
          <a:off x="6705111" y="1627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80099</xdr:rowOff>
    </xdr:from>
    <xdr:to>
      <xdr:col>15</xdr:col>
      <xdr:colOff>231775</xdr:colOff>
      <xdr:row>97</xdr:row>
      <xdr:rowOff>10249</xdr:rowOff>
    </xdr:to>
    <xdr:sp macro="" textlink="">
      <xdr:nvSpPr>
        <xdr:cNvPr id="481" name="円/楕円 480"/>
        <xdr:cNvSpPr/>
      </xdr:nvSpPr>
      <xdr:spPr>
        <a:xfrm>
          <a:off x="10426700" y="1653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58526</xdr:rowOff>
    </xdr:from>
    <xdr:ext cx="534377" cy="259045"/>
    <xdr:sp macro="" textlink="">
      <xdr:nvSpPr>
        <xdr:cNvPr id="482" name="土木費該当値テキスト"/>
        <xdr:cNvSpPr txBox="1"/>
      </xdr:nvSpPr>
      <xdr:spPr>
        <a:xfrm>
          <a:off x="10528300" y="1651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33,693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23888</xdr:rowOff>
    </xdr:from>
    <xdr:to>
      <xdr:col>14</xdr:col>
      <xdr:colOff>79375</xdr:colOff>
      <xdr:row>96</xdr:row>
      <xdr:rowOff>125488</xdr:rowOff>
    </xdr:to>
    <xdr:sp macro="" textlink="">
      <xdr:nvSpPr>
        <xdr:cNvPr id="483" name="円/楕円 482"/>
        <xdr:cNvSpPr/>
      </xdr:nvSpPr>
      <xdr:spPr>
        <a:xfrm>
          <a:off x="9588500" y="1648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116615</xdr:rowOff>
    </xdr:from>
    <xdr:ext cx="534377" cy="259045"/>
    <xdr:sp macro="" textlink="">
      <xdr:nvSpPr>
        <xdr:cNvPr id="484" name="テキスト ボックス 483"/>
        <xdr:cNvSpPr txBox="1"/>
      </xdr:nvSpPr>
      <xdr:spPr>
        <a:xfrm>
          <a:off x="9372111" y="1657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38,119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141363</xdr:rowOff>
    </xdr:from>
    <xdr:to>
      <xdr:col>12</xdr:col>
      <xdr:colOff>561975</xdr:colOff>
      <xdr:row>97</xdr:row>
      <xdr:rowOff>71513</xdr:rowOff>
    </xdr:to>
    <xdr:sp macro="" textlink="">
      <xdr:nvSpPr>
        <xdr:cNvPr id="485" name="円/楕円 484"/>
        <xdr:cNvSpPr/>
      </xdr:nvSpPr>
      <xdr:spPr>
        <a:xfrm>
          <a:off x="8699500" y="1660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62640</xdr:rowOff>
    </xdr:from>
    <xdr:ext cx="534377" cy="259045"/>
    <xdr:sp macro="" textlink="">
      <xdr:nvSpPr>
        <xdr:cNvPr id="486" name="テキスト ボックス 485"/>
        <xdr:cNvSpPr txBox="1"/>
      </xdr:nvSpPr>
      <xdr:spPr>
        <a:xfrm>
          <a:off x="8483111" y="1669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28,869</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156159</xdr:rowOff>
    </xdr:from>
    <xdr:to>
      <xdr:col>11</xdr:col>
      <xdr:colOff>358775</xdr:colOff>
      <xdr:row>97</xdr:row>
      <xdr:rowOff>86309</xdr:rowOff>
    </xdr:to>
    <xdr:sp macro="" textlink="">
      <xdr:nvSpPr>
        <xdr:cNvPr id="487" name="円/楕円 486"/>
        <xdr:cNvSpPr/>
      </xdr:nvSpPr>
      <xdr:spPr>
        <a:xfrm>
          <a:off x="7810500" y="1661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77436</xdr:rowOff>
    </xdr:from>
    <xdr:ext cx="534377" cy="259045"/>
    <xdr:sp macro="" textlink="">
      <xdr:nvSpPr>
        <xdr:cNvPr id="488" name="テキスト ボックス 487"/>
        <xdr:cNvSpPr txBox="1"/>
      </xdr:nvSpPr>
      <xdr:spPr>
        <a:xfrm>
          <a:off x="7594111" y="1670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27,704</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18771</xdr:rowOff>
    </xdr:from>
    <xdr:to>
      <xdr:col>10</xdr:col>
      <xdr:colOff>155575</xdr:colOff>
      <xdr:row>97</xdr:row>
      <xdr:rowOff>120371</xdr:rowOff>
    </xdr:to>
    <xdr:sp macro="" textlink="">
      <xdr:nvSpPr>
        <xdr:cNvPr id="489" name="円/楕円 488"/>
        <xdr:cNvSpPr/>
      </xdr:nvSpPr>
      <xdr:spPr>
        <a:xfrm>
          <a:off x="6921500" y="1664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111498</xdr:rowOff>
    </xdr:from>
    <xdr:ext cx="534377" cy="259045"/>
    <xdr:sp macro="" textlink="">
      <xdr:nvSpPr>
        <xdr:cNvPr id="490" name="テキスト ボックス 489"/>
        <xdr:cNvSpPr txBox="1"/>
      </xdr:nvSpPr>
      <xdr:spPr>
        <a:xfrm>
          <a:off x="6705111" y="1674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16,890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7" name="直線コネクタ 516"/>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18" name="消防費最小値テキスト"/>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19" name="直線コネクタ 518"/>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20" name="消防費最大値テキスト"/>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21" name="直線コネクタ 520"/>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10051</xdr:rowOff>
    </xdr:from>
    <xdr:to>
      <xdr:col>23</xdr:col>
      <xdr:colOff>517525</xdr:colOff>
      <xdr:row>39</xdr:row>
      <xdr:rowOff>15994</xdr:rowOff>
    </xdr:to>
    <xdr:cxnSp macro="">
      <xdr:nvCxnSpPr>
        <xdr:cNvPr id="522" name="直線コネクタ 521"/>
        <xdr:cNvCxnSpPr/>
      </xdr:nvCxnSpPr>
      <xdr:spPr>
        <a:xfrm>
          <a:off x="15481300" y="6696601"/>
          <a:ext cx="8382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43752</xdr:rowOff>
    </xdr:from>
    <xdr:ext cx="534377" cy="259045"/>
    <xdr:sp macro="" textlink="">
      <xdr:nvSpPr>
        <xdr:cNvPr id="523" name="消防費平均値テキスト"/>
        <xdr:cNvSpPr txBox="1"/>
      </xdr:nvSpPr>
      <xdr:spPr>
        <a:xfrm>
          <a:off x="16370300" y="6387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4" name="フローチャート : 判断 523"/>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10051</xdr:rowOff>
    </xdr:from>
    <xdr:to>
      <xdr:col>22</xdr:col>
      <xdr:colOff>365125</xdr:colOff>
      <xdr:row>39</xdr:row>
      <xdr:rowOff>43231</xdr:rowOff>
    </xdr:to>
    <xdr:cxnSp macro="">
      <xdr:nvCxnSpPr>
        <xdr:cNvPr id="525" name="直線コネクタ 524"/>
        <xdr:cNvCxnSpPr/>
      </xdr:nvCxnSpPr>
      <xdr:spPr>
        <a:xfrm flipV="1">
          <a:off x="14592300" y="6696601"/>
          <a:ext cx="889000" cy="3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6" name="フローチャート : 判断 525"/>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92466</xdr:rowOff>
    </xdr:from>
    <xdr:ext cx="534377" cy="259045"/>
    <xdr:sp macro="" textlink="">
      <xdr:nvSpPr>
        <xdr:cNvPr id="527" name="テキスト ボックス 526"/>
        <xdr:cNvSpPr txBox="1"/>
      </xdr:nvSpPr>
      <xdr:spPr>
        <a:xfrm>
          <a:off x="15214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29645</xdr:rowOff>
    </xdr:from>
    <xdr:to>
      <xdr:col>21</xdr:col>
      <xdr:colOff>161925</xdr:colOff>
      <xdr:row>39</xdr:row>
      <xdr:rowOff>43231</xdr:rowOff>
    </xdr:to>
    <xdr:cxnSp macro="">
      <xdr:nvCxnSpPr>
        <xdr:cNvPr id="528" name="直線コネクタ 527"/>
        <xdr:cNvCxnSpPr/>
      </xdr:nvCxnSpPr>
      <xdr:spPr>
        <a:xfrm>
          <a:off x="13703300" y="6716195"/>
          <a:ext cx="889000" cy="1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29" name="フローチャート : 判断 528"/>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133810</xdr:rowOff>
    </xdr:from>
    <xdr:ext cx="534377" cy="259045"/>
    <xdr:sp macro="" textlink="">
      <xdr:nvSpPr>
        <xdr:cNvPr id="530" name="テキスト ボックス 529"/>
        <xdr:cNvSpPr txBox="1"/>
      </xdr:nvSpPr>
      <xdr:spPr>
        <a:xfrm>
          <a:off x="14325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26870</xdr:rowOff>
    </xdr:from>
    <xdr:to>
      <xdr:col>19</xdr:col>
      <xdr:colOff>644525</xdr:colOff>
      <xdr:row>39</xdr:row>
      <xdr:rowOff>29645</xdr:rowOff>
    </xdr:to>
    <xdr:cxnSp macro="">
      <xdr:nvCxnSpPr>
        <xdr:cNvPr id="531" name="直線コネクタ 530"/>
        <xdr:cNvCxnSpPr/>
      </xdr:nvCxnSpPr>
      <xdr:spPr>
        <a:xfrm>
          <a:off x="12814300" y="6713420"/>
          <a:ext cx="8890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2" name="フローチャート : 判断 531"/>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139198</xdr:rowOff>
    </xdr:from>
    <xdr:ext cx="534377" cy="259045"/>
    <xdr:sp macro="" textlink="">
      <xdr:nvSpPr>
        <xdr:cNvPr id="533" name="テキスト ボックス 532"/>
        <xdr:cNvSpPr txBox="1"/>
      </xdr:nvSpPr>
      <xdr:spPr>
        <a:xfrm>
          <a:off x="13436111" y="63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4" name="フローチャート : 判断 533"/>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166108</xdr:rowOff>
    </xdr:from>
    <xdr:ext cx="534377" cy="259045"/>
    <xdr:sp macro="" textlink="">
      <xdr:nvSpPr>
        <xdr:cNvPr id="535" name="テキスト ボックス 534"/>
        <xdr:cNvSpPr txBox="1"/>
      </xdr:nvSpPr>
      <xdr:spPr>
        <a:xfrm>
          <a:off x="12547111" y="633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136644</xdr:rowOff>
    </xdr:from>
    <xdr:to>
      <xdr:col>23</xdr:col>
      <xdr:colOff>568325</xdr:colOff>
      <xdr:row>39</xdr:row>
      <xdr:rowOff>66794</xdr:rowOff>
    </xdr:to>
    <xdr:sp macro="" textlink="">
      <xdr:nvSpPr>
        <xdr:cNvPr id="541" name="円/楕円 540"/>
        <xdr:cNvSpPr/>
      </xdr:nvSpPr>
      <xdr:spPr>
        <a:xfrm>
          <a:off x="16268700" y="665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51571</xdr:rowOff>
    </xdr:from>
    <xdr:ext cx="534377" cy="259045"/>
    <xdr:sp macro="" textlink="">
      <xdr:nvSpPr>
        <xdr:cNvPr id="542" name="消防費該当値テキスト"/>
        <xdr:cNvSpPr txBox="1"/>
      </xdr:nvSpPr>
      <xdr:spPr>
        <a:xfrm>
          <a:off x="16370300" y="656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12,538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130701</xdr:rowOff>
    </xdr:from>
    <xdr:to>
      <xdr:col>22</xdr:col>
      <xdr:colOff>415925</xdr:colOff>
      <xdr:row>39</xdr:row>
      <xdr:rowOff>60851</xdr:rowOff>
    </xdr:to>
    <xdr:sp macro="" textlink="">
      <xdr:nvSpPr>
        <xdr:cNvPr id="543" name="円/楕円 542"/>
        <xdr:cNvSpPr/>
      </xdr:nvSpPr>
      <xdr:spPr>
        <a:xfrm>
          <a:off x="15430500" y="664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51978</xdr:rowOff>
    </xdr:from>
    <xdr:ext cx="534377" cy="259045"/>
    <xdr:sp macro="" textlink="">
      <xdr:nvSpPr>
        <xdr:cNvPr id="544" name="テキスト ボックス 543"/>
        <xdr:cNvSpPr txBox="1"/>
      </xdr:nvSpPr>
      <xdr:spPr>
        <a:xfrm>
          <a:off x="15214111" y="673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163881</xdr:rowOff>
    </xdr:from>
    <xdr:to>
      <xdr:col>21</xdr:col>
      <xdr:colOff>212725</xdr:colOff>
      <xdr:row>39</xdr:row>
      <xdr:rowOff>94031</xdr:rowOff>
    </xdr:to>
    <xdr:sp macro="" textlink="">
      <xdr:nvSpPr>
        <xdr:cNvPr id="545" name="円/楕円 544"/>
        <xdr:cNvSpPr/>
      </xdr:nvSpPr>
      <xdr:spPr>
        <a:xfrm>
          <a:off x="14541500" y="667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85158</xdr:rowOff>
    </xdr:from>
    <xdr:ext cx="534377" cy="259045"/>
    <xdr:sp macro="" textlink="">
      <xdr:nvSpPr>
        <xdr:cNvPr id="546" name="テキスト ボックス 545"/>
        <xdr:cNvSpPr txBox="1"/>
      </xdr:nvSpPr>
      <xdr:spPr>
        <a:xfrm>
          <a:off x="14325111" y="677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150295</xdr:rowOff>
    </xdr:from>
    <xdr:to>
      <xdr:col>20</xdr:col>
      <xdr:colOff>9525</xdr:colOff>
      <xdr:row>39</xdr:row>
      <xdr:rowOff>80445</xdr:rowOff>
    </xdr:to>
    <xdr:sp macro="" textlink="">
      <xdr:nvSpPr>
        <xdr:cNvPr id="547" name="円/楕円 546"/>
        <xdr:cNvSpPr/>
      </xdr:nvSpPr>
      <xdr:spPr>
        <a:xfrm>
          <a:off x="13652500" y="666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71572</xdr:rowOff>
    </xdr:from>
    <xdr:ext cx="534377" cy="259045"/>
    <xdr:sp macro="" textlink="">
      <xdr:nvSpPr>
        <xdr:cNvPr id="548" name="テキスト ボックス 547"/>
        <xdr:cNvSpPr txBox="1"/>
      </xdr:nvSpPr>
      <xdr:spPr>
        <a:xfrm>
          <a:off x="13436111" y="675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147520</xdr:rowOff>
    </xdr:from>
    <xdr:to>
      <xdr:col>18</xdr:col>
      <xdr:colOff>492125</xdr:colOff>
      <xdr:row>39</xdr:row>
      <xdr:rowOff>77670</xdr:rowOff>
    </xdr:to>
    <xdr:sp macro="" textlink="">
      <xdr:nvSpPr>
        <xdr:cNvPr id="549" name="円/楕円 548"/>
        <xdr:cNvSpPr/>
      </xdr:nvSpPr>
      <xdr:spPr>
        <a:xfrm>
          <a:off x="12763500" y="666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68797</xdr:rowOff>
    </xdr:from>
    <xdr:ext cx="534377" cy="259045"/>
    <xdr:sp macro="" textlink="">
      <xdr:nvSpPr>
        <xdr:cNvPr id="550" name="テキスト ボックス 549"/>
        <xdr:cNvSpPr txBox="1"/>
      </xdr:nvSpPr>
      <xdr:spPr>
        <a:xfrm>
          <a:off x="12547111" y="675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5" name="直線コネクタ 574"/>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6"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7" name="直線コネクタ 576"/>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78" name="教育費最大値テキスト"/>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79" name="直線コネクタ 578"/>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16281</xdr:rowOff>
    </xdr:from>
    <xdr:to>
      <xdr:col>23</xdr:col>
      <xdr:colOff>517525</xdr:colOff>
      <xdr:row>59</xdr:row>
      <xdr:rowOff>20472</xdr:rowOff>
    </xdr:to>
    <xdr:cxnSp macro="">
      <xdr:nvCxnSpPr>
        <xdr:cNvPr id="580" name="直線コネクタ 579"/>
        <xdr:cNvCxnSpPr/>
      </xdr:nvCxnSpPr>
      <xdr:spPr>
        <a:xfrm flipV="1">
          <a:off x="15481300" y="10131831"/>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155897</xdr:rowOff>
    </xdr:from>
    <xdr:ext cx="534377" cy="259045"/>
    <xdr:sp macro="" textlink="">
      <xdr:nvSpPr>
        <xdr:cNvPr id="581" name="教育費平均値テキスト"/>
        <xdr:cNvSpPr txBox="1"/>
      </xdr:nvSpPr>
      <xdr:spPr>
        <a:xfrm>
          <a:off x="16370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2" name="フローチャート : 判断 581"/>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145300</xdr:rowOff>
    </xdr:from>
    <xdr:to>
      <xdr:col>22</xdr:col>
      <xdr:colOff>365125</xdr:colOff>
      <xdr:row>59</xdr:row>
      <xdr:rowOff>20472</xdr:rowOff>
    </xdr:to>
    <xdr:cxnSp macro="">
      <xdr:nvCxnSpPr>
        <xdr:cNvPr id="583" name="直線コネクタ 582"/>
        <xdr:cNvCxnSpPr/>
      </xdr:nvCxnSpPr>
      <xdr:spPr>
        <a:xfrm>
          <a:off x="14592300" y="10089400"/>
          <a:ext cx="889000" cy="4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4" name="フローチャート : 判断 583"/>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71505</xdr:rowOff>
    </xdr:from>
    <xdr:ext cx="534377" cy="259045"/>
    <xdr:sp macro="" textlink="">
      <xdr:nvSpPr>
        <xdr:cNvPr id="585" name="テキスト ボックス 584"/>
        <xdr:cNvSpPr txBox="1"/>
      </xdr:nvSpPr>
      <xdr:spPr>
        <a:xfrm>
          <a:off x="15214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145300</xdr:rowOff>
    </xdr:from>
    <xdr:to>
      <xdr:col>21</xdr:col>
      <xdr:colOff>161925</xdr:colOff>
      <xdr:row>58</xdr:row>
      <xdr:rowOff>148704</xdr:rowOff>
    </xdr:to>
    <xdr:cxnSp macro="">
      <xdr:nvCxnSpPr>
        <xdr:cNvPr id="586" name="直線コネクタ 585"/>
        <xdr:cNvCxnSpPr/>
      </xdr:nvCxnSpPr>
      <xdr:spPr>
        <a:xfrm flipV="1">
          <a:off x="13703300" y="10089400"/>
          <a:ext cx="889000" cy="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7" name="フローチャート : 判断 586"/>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105770</xdr:rowOff>
    </xdr:from>
    <xdr:ext cx="534377" cy="259045"/>
    <xdr:sp macro="" textlink="">
      <xdr:nvSpPr>
        <xdr:cNvPr id="588" name="テキスト ボックス 587"/>
        <xdr:cNvSpPr txBox="1"/>
      </xdr:nvSpPr>
      <xdr:spPr>
        <a:xfrm>
          <a:off x="14325111" y="97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148704</xdr:rowOff>
    </xdr:from>
    <xdr:to>
      <xdr:col>19</xdr:col>
      <xdr:colOff>644525</xdr:colOff>
      <xdr:row>59</xdr:row>
      <xdr:rowOff>21666</xdr:rowOff>
    </xdr:to>
    <xdr:cxnSp macro="">
      <xdr:nvCxnSpPr>
        <xdr:cNvPr id="589" name="直線コネクタ 588"/>
        <xdr:cNvCxnSpPr/>
      </xdr:nvCxnSpPr>
      <xdr:spPr>
        <a:xfrm flipV="1">
          <a:off x="12814300" y="10092804"/>
          <a:ext cx="889000" cy="4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0" name="フローチャート : 判断 589"/>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108881</xdr:rowOff>
    </xdr:from>
    <xdr:ext cx="534377" cy="259045"/>
    <xdr:sp macro="" textlink="">
      <xdr:nvSpPr>
        <xdr:cNvPr id="591" name="テキスト ボックス 590"/>
        <xdr:cNvSpPr txBox="1"/>
      </xdr:nvSpPr>
      <xdr:spPr>
        <a:xfrm>
          <a:off x="13436111" y="97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2" name="フローチャート : 判断 591"/>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123423</xdr:rowOff>
    </xdr:from>
    <xdr:ext cx="534377" cy="259045"/>
    <xdr:sp macro="" textlink="">
      <xdr:nvSpPr>
        <xdr:cNvPr id="593" name="テキスト ボックス 592"/>
        <xdr:cNvSpPr txBox="1"/>
      </xdr:nvSpPr>
      <xdr:spPr>
        <a:xfrm>
          <a:off x="12547111" y="97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136931</xdr:rowOff>
    </xdr:from>
    <xdr:to>
      <xdr:col>23</xdr:col>
      <xdr:colOff>568325</xdr:colOff>
      <xdr:row>59</xdr:row>
      <xdr:rowOff>67081</xdr:rowOff>
    </xdr:to>
    <xdr:sp macro="" textlink="">
      <xdr:nvSpPr>
        <xdr:cNvPr id="599" name="円/楕円 598"/>
        <xdr:cNvSpPr/>
      </xdr:nvSpPr>
      <xdr:spPr>
        <a:xfrm>
          <a:off x="16268700" y="1008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51858</xdr:rowOff>
    </xdr:from>
    <xdr:ext cx="534377" cy="259045"/>
    <xdr:sp macro="" textlink="">
      <xdr:nvSpPr>
        <xdr:cNvPr id="600" name="教育費該当値テキスト"/>
        <xdr:cNvSpPr txBox="1"/>
      </xdr:nvSpPr>
      <xdr:spPr>
        <a:xfrm>
          <a:off x="16370300" y="99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32,218</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141122</xdr:rowOff>
    </xdr:from>
    <xdr:to>
      <xdr:col>22</xdr:col>
      <xdr:colOff>415925</xdr:colOff>
      <xdr:row>59</xdr:row>
      <xdr:rowOff>71272</xdr:rowOff>
    </xdr:to>
    <xdr:sp macro="" textlink="">
      <xdr:nvSpPr>
        <xdr:cNvPr id="601" name="円/楕円 600"/>
        <xdr:cNvSpPr/>
      </xdr:nvSpPr>
      <xdr:spPr>
        <a:xfrm>
          <a:off x="15430500" y="1008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62399</xdr:rowOff>
    </xdr:from>
    <xdr:ext cx="534377" cy="259045"/>
    <xdr:sp macro="" textlink="">
      <xdr:nvSpPr>
        <xdr:cNvPr id="602" name="テキスト ボックス 601"/>
        <xdr:cNvSpPr txBox="1"/>
      </xdr:nvSpPr>
      <xdr:spPr>
        <a:xfrm>
          <a:off x="15214111" y="1017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31,888</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94500</xdr:rowOff>
    </xdr:from>
    <xdr:to>
      <xdr:col>21</xdr:col>
      <xdr:colOff>212725</xdr:colOff>
      <xdr:row>59</xdr:row>
      <xdr:rowOff>24650</xdr:rowOff>
    </xdr:to>
    <xdr:sp macro="" textlink="">
      <xdr:nvSpPr>
        <xdr:cNvPr id="603" name="円/楕円 602"/>
        <xdr:cNvSpPr/>
      </xdr:nvSpPr>
      <xdr:spPr>
        <a:xfrm>
          <a:off x="14541500" y="1003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15777</xdr:rowOff>
    </xdr:from>
    <xdr:ext cx="534377" cy="259045"/>
    <xdr:sp macro="" textlink="">
      <xdr:nvSpPr>
        <xdr:cNvPr id="604" name="テキスト ボックス 603"/>
        <xdr:cNvSpPr txBox="1"/>
      </xdr:nvSpPr>
      <xdr:spPr>
        <a:xfrm>
          <a:off x="14325111" y="1013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35,559</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97904</xdr:rowOff>
    </xdr:from>
    <xdr:to>
      <xdr:col>20</xdr:col>
      <xdr:colOff>9525</xdr:colOff>
      <xdr:row>59</xdr:row>
      <xdr:rowOff>28054</xdr:rowOff>
    </xdr:to>
    <xdr:sp macro="" textlink="">
      <xdr:nvSpPr>
        <xdr:cNvPr id="605" name="円/楕円 604"/>
        <xdr:cNvSpPr/>
      </xdr:nvSpPr>
      <xdr:spPr>
        <a:xfrm>
          <a:off x="13652500" y="1004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19181</xdr:rowOff>
    </xdr:from>
    <xdr:ext cx="534377" cy="259045"/>
    <xdr:sp macro="" textlink="">
      <xdr:nvSpPr>
        <xdr:cNvPr id="606" name="テキスト ボックス 605"/>
        <xdr:cNvSpPr txBox="1"/>
      </xdr:nvSpPr>
      <xdr:spPr>
        <a:xfrm>
          <a:off x="13436111" y="1013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35,291</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142316</xdr:rowOff>
    </xdr:from>
    <xdr:to>
      <xdr:col>18</xdr:col>
      <xdr:colOff>492125</xdr:colOff>
      <xdr:row>59</xdr:row>
      <xdr:rowOff>72466</xdr:rowOff>
    </xdr:to>
    <xdr:sp macro="" textlink="">
      <xdr:nvSpPr>
        <xdr:cNvPr id="607" name="円/楕円 606"/>
        <xdr:cNvSpPr/>
      </xdr:nvSpPr>
      <xdr:spPr>
        <a:xfrm>
          <a:off x="12763500" y="1008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63593</xdr:rowOff>
    </xdr:from>
    <xdr:ext cx="534377" cy="259045"/>
    <xdr:sp macro="" textlink="">
      <xdr:nvSpPr>
        <xdr:cNvPr id="608" name="テキスト ボックス 607"/>
        <xdr:cNvSpPr txBox="1"/>
      </xdr:nvSpPr>
      <xdr:spPr>
        <a:xfrm>
          <a:off x="12547111" y="1017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31,794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59537</xdr:rowOff>
    </xdr:from>
    <xdr:to>
      <xdr:col>23</xdr:col>
      <xdr:colOff>516889</xdr:colOff>
      <xdr:row>79</xdr:row>
      <xdr:rowOff>44450</xdr:rowOff>
    </xdr:to>
    <xdr:cxnSp macro="">
      <xdr:nvCxnSpPr>
        <xdr:cNvPr id="632" name="直線コネクタ 631"/>
        <xdr:cNvCxnSpPr/>
      </xdr:nvCxnSpPr>
      <xdr:spPr>
        <a:xfrm flipV="1">
          <a:off x="16317595" y="12232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6214</xdr:rowOff>
    </xdr:from>
    <xdr:ext cx="534377" cy="259045"/>
    <xdr:sp macro="" textlink="">
      <xdr:nvSpPr>
        <xdr:cNvPr id="635" name="災害復旧費最大値テキスト"/>
        <xdr:cNvSpPr txBox="1"/>
      </xdr:nvSpPr>
      <xdr:spPr>
        <a:xfrm>
          <a:off x="16370300" y="12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71</xdr:row>
      <xdr:rowOff>59537</xdr:rowOff>
    </xdr:from>
    <xdr:to>
      <xdr:col>23</xdr:col>
      <xdr:colOff>606425</xdr:colOff>
      <xdr:row>71</xdr:row>
      <xdr:rowOff>59537</xdr:rowOff>
    </xdr:to>
    <xdr:cxnSp macro="">
      <xdr:nvCxnSpPr>
        <xdr:cNvPr id="636" name="直線コネクタ 635"/>
        <xdr:cNvCxnSpPr/>
      </xdr:nvCxnSpPr>
      <xdr:spPr>
        <a:xfrm>
          <a:off x="16230600" y="1223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7" name="直線コネクタ 63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115206</xdr:rowOff>
    </xdr:from>
    <xdr:ext cx="378565" cy="259045"/>
    <xdr:sp macro="" textlink="">
      <xdr:nvSpPr>
        <xdr:cNvPr id="638" name="災害復旧費平均値テキスト"/>
        <xdr:cNvSpPr txBox="1"/>
      </xdr:nvSpPr>
      <xdr:spPr>
        <a:xfrm>
          <a:off x="16370300" y="13316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92329</xdr:rowOff>
    </xdr:from>
    <xdr:to>
      <xdr:col>23</xdr:col>
      <xdr:colOff>568325</xdr:colOff>
      <xdr:row>79</xdr:row>
      <xdr:rowOff>22479</xdr:rowOff>
    </xdr:to>
    <xdr:sp macro="" textlink="">
      <xdr:nvSpPr>
        <xdr:cNvPr id="639" name="フローチャート : 判断 638"/>
        <xdr:cNvSpPr/>
      </xdr:nvSpPr>
      <xdr:spPr>
        <a:xfrm>
          <a:off x="162687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0" name="直線コネクタ 63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62992</xdr:rowOff>
    </xdr:from>
    <xdr:to>
      <xdr:col>22</xdr:col>
      <xdr:colOff>415925</xdr:colOff>
      <xdr:row>78</xdr:row>
      <xdr:rowOff>164592</xdr:rowOff>
    </xdr:to>
    <xdr:sp macro="" textlink="">
      <xdr:nvSpPr>
        <xdr:cNvPr id="641" name="フローチャート : 判断 640"/>
        <xdr:cNvSpPr/>
      </xdr:nvSpPr>
      <xdr:spPr>
        <a:xfrm>
          <a:off x="15430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9669</xdr:rowOff>
    </xdr:from>
    <xdr:ext cx="469744" cy="259045"/>
    <xdr:sp macro="" textlink="">
      <xdr:nvSpPr>
        <xdr:cNvPr id="642" name="テキスト ボックス 641"/>
        <xdr:cNvSpPr txBox="1"/>
      </xdr:nvSpPr>
      <xdr:spPr>
        <a:xfrm>
          <a:off x="15246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43535</xdr:rowOff>
    </xdr:from>
    <xdr:to>
      <xdr:col>21</xdr:col>
      <xdr:colOff>161925</xdr:colOff>
      <xdr:row>79</xdr:row>
      <xdr:rowOff>44450</xdr:rowOff>
    </xdr:to>
    <xdr:cxnSp macro="">
      <xdr:nvCxnSpPr>
        <xdr:cNvPr id="643" name="直線コネクタ 642"/>
        <xdr:cNvCxnSpPr/>
      </xdr:nvCxnSpPr>
      <xdr:spPr>
        <a:xfrm>
          <a:off x="13703300" y="1358808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10261</xdr:rowOff>
    </xdr:from>
    <xdr:to>
      <xdr:col>21</xdr:col>
      <xdr:colOff>212725</xdr:colOff>
      <xdr:row>78</xdr:row>
      <xdr:rowOff>111861</xdr:rowOff>
    </xdr:to>
    <xdr:sp macro="" textlink="">
      <xdr:nvSpPr>
        <xdr:cNvPr id="644" name="フローチャート : 判断 643"/>
        <xdr:cNvSpPr/>
      </xdr:nvSpPr>
      <xdr:spPr>
        <a:xfrm>
          <a:off x="14541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128388</xdr:rowOff>
    </xdr:from>
    <xdr:ext cx="469744" cy="259045"/>
    <xdr:sp macro="" textlink="">
      <xdr:nvSpPr>
        <xdr:cNvPr id="645" name="テキスト ボックス 644"/>
        <xdr:cNvSpPr txBox="1"/>
      </xdr:nvSpPr>
      <xdr:spPr>
        <a:xfrm>
          <a:off x="14357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34697</xdr:rowOff>
    </xdr:from>
    <xdr:to>
      <xdr:col>19</xdr:col>
      <xdr:colOff>644525</xdr:colOff>
      <xdr:row>79</xdr:row>
      <xdr:rowOff>43535</xdr:rowOff>
    </xdr:to>
    <xdr:cxnSp macro="">
      <xdr:nvCxnSpPr>
        <xdr:cNvPr id="646" name="直線コネクタ 645"/>
        <xdr:cNvCxnSpPr/>
      </xdr:nvCxnSpPr>
      <xdr:spPr>
        <a:xfrm>
          <a:off x="12814300" y="13579247"/>
          <a:ext cx="889000" cy="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95072</xdr:rowOff>
    </xdr:from>
    <xdr:to>
      <xdr:col>20</xdr:col>
      <xdr:colOff>9525</xdr:colOff>
      <xdr:row>78</xdr:row>
      <xdr:rowOff>25222</xdr:rowOff>
    </xdr:to>
    <xdr:sp macro="" textlink="">
      <xdr:nvSpPr>
        <xdr:cNvPr id="647" name="フローチャート : 判断 646"/>
        <xdr:cNvSpPr/>
      </xdr:nvSpPr>
      <xdr:spPr>
        <a:xfrm>
          <a:off x="13652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41749</xdr:rowOff>
    </xdr:from>
    <xdr:ext cx="469744" cy="259045"/>
    <xdr:sp macro="" textlink="">
      <xdr:nvSpPr>
        <xdr:cNvPr id="648" name="テキスト ボックス 647"/>
        <xdr:cNvSpPr txBox="1"/>
      </xdr:nvSpPr>
      <xdr:spPr>
        <a:xfrm>
          <a:off x="13468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67030</xdr:rowOff>
    </xdr:from>
    <xdr:to>
      <xdr:col>18</xdr:col>
      <xdr:colOff>492125</xdr:colOff>
      <xdr:row>77</xdr:row>
      <xdr:rowOff>168630</xdr:rowOff>
    </xdr:to>
    <xdr:sp macro="" textlink="">
      <xdr:nvSpPr>
        <xdr:cNvPr id="649" name="フローチャート : 判断 648"/>
        <xdr:cNvSpPr/>
      </xdr:nvSpPr>
      <xdr:spPr>
        <a:xfrm>
          <a:off x="12763500" y="132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13707</xdr:rowOff>
    </xdr:from>
    <xdr:ext cx="469744" cy="259045"/>
    <xdr:sp macro="" textlink="">
      <xdr:nvSpPr>
        <xdr:cNvPr id="650" name="テキスト ボックス 649"/>
        <xdr:cNvSpPr txBox="1"/>
      </xdr:nvSpPr>
      <xdr:spPr>
        <a:xfrm>
          <a:off x="12579427" y="130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6" name="円/楕円 65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8" name="円/楕円 65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9" name="テキスト ボックス 65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0" name="円/楕円 65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1" name="テキスト ボックス 660"/>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164185</xdr:rowOff>
    </xdr:from>
    <xdr:to>
      <xdr:col>20</xdr:col>
      <xdr:colOff>9525</xdr:colOff>
      <xdr:row>79</xdr:row>
      <xdr:rowOff>94335</xdr:rowOff>
    </xdr:to>
    <xdr:sp macro="" textlink="">
      <xdr:nvSpPr>
        <xdr:cNvPr id="662" name="円/楕円 661"/>
        <xdr:cNvSpPr/>
      </xdr:nvSpPr>
      <xdr:spPr>
        <a:xfrm>
          <a:off x="13652500" y="1353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85462</xdr:rowOff>
    </xdr:from>
    <xdr:ext cx="313932" cy="259045"/>
    <xdr:sp macro="" textlink="">
      <xdr:nvSpPr>
        <xdr:cNvPr id="663" name="テキスト ボックス 662"/>
        <xdr:cNvSpPr txBox="1"/>
      </xdr:nvSpPr>
      <xdr:spPr>
        <a:xfrm>
          <a:off x="13546333" y="13630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155347</xdr:rowOff>
    </xdr:from>
    <xdr:to>
      <xdr:col>18</xdr:col>
      <xdr:colOff>492125</xdr:colOff>
      <xdr:row>79</xdr:row>
      <xdr:rowOff>85497</xdr:rowOff>
    </xdr:to>
    <xdr:sp macro="" textlink="">
      <xdr:nvSpPr>
        <xdr:cNvPr id="664" name="円/楕円 663"/>
        <xdr:cNvSpPr/>
      </xdr:nvSpPr>
      <xdr:spPr>
        <a:xfrm>
          <a:off x="12763500" y="1352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76624</xdr:rowOff>
    </xdr:from>
    <xdr:ext cx="378565" cy="259045"/>
    <xdr:sp macro="" textlink="">
      <xdr:nvSpPr>
        <xdr:cNvPr id="665" name="テキスト ボックス 664"/>
        <xdr:cNvSpPr txBox="1"/>
      </xdr:nvSpPr>
      <xdr:spPr>
        <a:xfrm>
          <a:off x="12625017" y="13621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91" name="直線コネクタ 690"/>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92" name="公債費最小値テキスト"/>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93" name="直線コネクタ 692"/>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94" name="公債費最大値テキスト"/>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95" name="直線コネクタ 694"/>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58057</xdr:rowOff>
    </xdr:from>
    <xdr:to>
      <xdr:col>23</xdr:col>
      <xdr:colOff>517525</xdr:colOff>
      <xdr:row>96</xdr:row>
      <xdr:rowOff>117134</xdr:rowOff>
    </xdr:to>
    <xdr:cxnSp macro="">
      <xdr:nvCxnSpPr>
        <xdr:cNvPr id="696" name="直線コネクタ 695"/>
        <xdr:cNvCxnSpPr/>
      </xdr:nvCxnSpPr>
      <xdr:spPr>
        <a:xfrm>
          <a:off x="15481300" y="16517257"/>
          <a:ext cx="838200" cy="5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55391</xdr:rowOff>
    </xdr:from>
    <xdr:ext cx="534377" cy="259045"/>
    <xdr:sp macro="" textlink="">
      <xdr:nvSpPr>
        <xdr:cNvPr id="697" name="公債費平均値テキスト"/>
        <xdr:cNvSpPr txBox="1"/>
      </xdr:nvSpPr>
      <xdr:spPr>
        <a:xfrm>
          <a:off x="16370300" y="1651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698" name="フローチャート : 判断 697"/>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58057</xdr:rowOff>
    </xdr:from>
    <xdr:to>
      <xdr:col>22</xdr:col>
      <xdr:colOff>365125</xdr:colOff>
      <xdr:row>96</xdr:row>
      <xdr:rowOff>68802</xdr:rowOff>
    </xdr:to>
    <xdr:cxnSp macro="">
      <xdr:nvCxnSpPr>
        <xdr:cNvPr id="699" name="直線コネクタ 698"/>
        <xdr:cNvCxnSpPr/>
      </xdr:nvCxnSpPr>
      <xdr:spPr>
        <a:xfrm flipV="1">
          <a:off x="14592300" y="16517257"/>
          <a:ext cx="8890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0" name="フローチャート : 判断 699"/>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121384</xdr:rowOff>
    </xdr:from>
    <xdr:ext cx="534377" cy="259045"/>
    <xdr:sp macro="" textlink="">
      <xdr:nvSpPr>
        <xdr:cNvPr id="701" name="テキスト ボックス 700"/>
        <xdr:cNvSpPr txBox="1"/>
      </xdr:nvSpPr>
      <xdr:spPr>
        <a:xfrm>
          <a:off x="15214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68802</xdr:rowOff>
    </xdr:from>
    <xdr:to>
      <xdr:col>21</xdr:col>
      <xdr:colOff>161925</xdr:colOff>
      <xdr:row>96</xdr:row>
      <xdr:rowOff>71610</xdr:rowOff>
    </xdr:to>
    <xdr:cxnSp macro="">
      <xdr:nvCxnSpPr>
        <xdr:cNvPr id="702" name="直線コネクタ 701"/>
        <xdr:cNvCxnSpPr/>
      </xdr:nvCxnSpPr>
      <xdr:spPr>
        <a:xfrm flipV="1">
          <a:off x="13703300" y="16528002"/>
          <a:ext cx="8890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3" name="フローチャート : 判断 702"/>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117138</xdr:rowOff>
    </xdr:from>
    <xdr:ext cx="534377" cy="259045"/>
    <xdr:sp macro="" textlink="">
      <xdr:nvSpPr>
        <xdr:cNvPr id="704" name="テキスト ボックス 703"/>
        <xdr:cNvSpPr txBox="1"/>
      </xdr:nvSpPr>
      <xdr:spPr>
        <a:xfrm>
          <a:off x="14325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64263</xdr:rowOff>
    </xdr:from>
    <xdr:to>
      <xdr:col>19</xdr:col>
      <xdr:colOff>644525</xdr:colOff>
      <xdr:row>96</xdr:row>
      <xdr:rowOff>71610</xdr:rowOff>
    </xdr:to>
    <xdr:cxnSp macro="">
      <xdr:nvCxnSpPr>
        <xdr:cNvPr id="705" name="直線コネクタ 704"/>
        <xdr:cNvCxnSpPr/>
      </xdr:nvCxnSpPr>
      <xdr:spPr>
        <a:xfrm>
          <a:off x="12814300" y="16523463"/>
          <a:ext cx="889000" cy="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6" name="フローチャート : 判断 705"/>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90850</xdr:rowOff>
    </xdr:from>
    <xdr:ext cx="534377" cy="259045"/>
    <xdr:sp macro="" textlink="">
      <xdr:nvSpPr>
        <xdr:cNvPr id="707" name="テキスト ボックス 706"/>
        <xdr:cNvSpPr txBox="1"/>
      </xdr:nvSpPr>
      <xdr:spPr>
        <a:xfrm>
          <a:off x="13436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08" name="フローチャート : 判断 707"/>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90180</xdr:rowOff>
    </xdr:from>
    <xdr:ext cx="534377" cy="259045"/>
    <xdr:sp macro="" textlink="">
      <xdr:nvSpPr>
        <xdr:cNvPr id="709" name="テキスト ボックス 708"/>
        <xdr:cNvSpPr txBox="1"/>
      </xdr:nvSpPr>
      <xdr:spPr>
        <a:xfrm>
          <a:off x="12547111" y="1620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66334</xdr:rowOff>
    </xdr:from>
    <xdr:to>
      <xdr:col>23</xdr:col>
      <xdr:colOff>568325</xdr:colOff>
      <xdr:row>96</xdr:row>
      <xdr:rowOff>167934</xdr:rowOff>
    </xdr:to>
    <xdr:sp macro="" textlink="">
      <xdr:nvSpPr>
        <xdr:cNvPr id="715" name="円/楕円 714"/>
        <xdr:cNvSpPr/>
      </xdr:nvSpPr>
      <xdr:spPr>
        <a:xfrm>
          <a:off x="16268700" y="1652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89211</xdr:rowOff>
    </xdr:from>
    <xdr:ext cx="534377" cy="259045"/>
    <xdr:sp macro="" textlink="">
      <xdr:nvSpPr>
        <xdr:cNvPr id="716" name="公債費該当値テキスト"/>
        <xdr:cNvSpPr txBox="1"/>
      </xdr:nvSpPr>
      <xdr:spPr>
        <a:xfrm>
          <a:off x="16370300" y="1637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30,382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7257</xdr:rowOff>
    </xdr:from>
    <xdr:to>
      <xdr:col>22</xdr:col>
      <xdr:colOff>415925</xdr:colOff>
      <xdr:row>96</xdr:row>
      <xdr:rowOff>108857</xdr:rowOff>
    </xdr:to>
    <xdr:sp macro="" textlink="">
      <xdr:nvSpPr>
        <xdr:cNvPr id="717" name="円/楕円 716"/>
        <xdr:cNvSpPr/>
      </xdr:nvSpPr>
      <xdr:spPr>
        <a:xfrm>
          <a:off x="15430500" y="1646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99984</xdr:rowOff>
    </xdr:from>
    <xdr:ext cx="534377" cy="259045"/>
    <xdr:sp macro="" textlink="">
      <xdr:nvSpPr>
        <xdr:cNvPr id="718" name="テキスト ボックス 717"/>
        <xdr:cNvSpPr txBox="1"/>
      </xdr:nvSpPr>
      <xdr:spPr>
        <a:xfrm>
          <a:off x="15214111" y="165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34,000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18002</xdr:rowOff>
    </xdr:from>
    <xdr:to>
      <xdr:col>21</xdr:col>
      <xdr:colOff>212725</xdr:colOff>
      <xdr:row>96</xdr:row>
      <xdr:rowOff>119602</xdr:rowOff>
    </xdr:to>
    <xdr:sp macro="" textlink="">
      <xdr:nvSpPr>
        <xdr:cNvPr id="719" name="円/楕円 718"/>
        <xdr:cNvSpPr/>
      </xdr:nvSpPr>
      <xdr:spPr>
        <a:xfrm>
          <a:off x="14541500" y="1647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110729</xdr:rowOff>
    </xdr:from>
    <xdr:ext cx="534377" cy="259045"/>
    <xdr:sp macro="" textlink="">
      <xdr:nvSpPr>
        <xdr:cNvPr id="720" name="テキスト ボックス 719"/>
        <xdr:cNvSpPr txBox="1"/>
      </xdr:nvSpPr>
      <xdr:spPr>
        <a:xfrm>
          <a:off x="14325111" y="1656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33,342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20810</xdr:rowOff>
    </xdr:from>
    <xdr:to>
      <xdr:col>20</xdr:col>
      <xdr:colOff>9525</xdr:colOff>
      <xdr:row>96</xdr:row>
      <xdr:rowOff>122410</xdr:rowOff>
    </xdr:to>
    <xdr:sp macro="" textlink="">
      <xdr:nvSpPr>
        <xdr:cNvPr id="721" name="円/楕円 720"/>
        <xdr:cNvSpPr/>
      </xdr:nvSpPr>
      <xdr:spPr>
        <a:xfrm>
          <a:off x="13652500" y="1648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113537</xdr:rowOff>
    </xdr:from>
    <xdr:ext cx="534377" cy="259045"/>
    <xdr:sp macro="" textlink="">
      <xdr:nvSpPr>
        <xdr:cNvPr id="722" name="テキスト ボックス 721"/>
        <xdr:cNvSpPr txBox="1"/>
      </xdr:nvSpPr>
      <xdr:spPr>
        <a:xfrm>
          <a:off x="13436111" y="1657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33,170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13463</xdr:rowOff>
    </xdr:from>
    <xdr:to>
      <xdr:col>18</xdr:col>
      <xdr:colOff>492125</xdr:colOff>
      <xdr:row>96</xdr:row>
      <xdr:rowOff>115063</xdr:rowOff>
    </xdr:to>
    <xdr:sp macro="" textlink="">
      <xdr:nvSpPr>
        <xdr:cNvPr id="723" name="円/楕円 722"/>
        <xdr:cNvSpPr/>
      </xdr:nvSpPr>
      <xdr:spPr>
        <a:xfrm>
          <a:off x="12763500" y="1647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106190</xdr:rowOff>
    </xdr:from>
    <xdr:ext cx="534377" cy="259045"/>
    <xdr:sp macro="" textlink="">
      <xdr:nvSpPr>
        <xdr:cNvPr id="724" name="テキスト ボックス 723"/>
        <xdr:cNvSpPr txBox="1"/>
      </xdr:nvSpPr>
      <xdr:spPr>
        <a:xfrm>
          <a:off x="12547111" y="1656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33,620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5" name="直線コネクタ 73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6" name="テキスト ボックス 73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7" name="直線コネクタ 73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8" name="テキスト ボックス 73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9" name="直線コネクタ 73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40" name="テキスト ボックス 73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1" name="直線コネクタ 74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2" name="テキスト ボックス 74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36</xdr:row>
      <xdr:rowOff>32715</xdr:rowOff>
    </xdr:from>
    <xdr:to>
      <xdr:col>32</xdr:col>
      <xdr:colOff>186689</xdr:colOff>
      <xdr:row>38</xdr:row>
      <xdr:rowOff>139700</xdr:rowOff>
    </xdr:to>
    <xdr:cxnSp macro="">
      <xdr:nvCxnSpPr>
        <xdr:cNvPr id="746" name="直線コネクタ 745"/>
        <xdr:cNvCxnSpPr/>
      </xdr:nvCxnSpPr>
      <xdr:spPr>
        <a:xfrm flipV="1">
          <a:off x="22159595" y="6204915"/>
          <a:ext cx="1269" cy="449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6646</xdr:rowOff>
    </xdr:from>
    <xdr:ext cx="249299" cy="259045"/>
    <xdr:sp macro="" textlink="">
      <xdr:nvSpPr>
        <xdr:cNvPr id="747" name="諸支出金最小値テキスト"/>
        <xdr:cNvSpPr txBox="1"/>
      </xdr:nvSpPr>
      <xdr:spPr>
        <a:xfrm>
          <a:off x="22212300" y="66931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8" name="直線コネクタ 74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34</xdr:row>
      <xdr:rowOff>150842</xdr:rowOff>
    </xdr:from>
    <xdr:ext cx="469744" cy="259045"/>
    <xdr:sp macro="" textlink="">
      <xdr:nvSpPr>
        <xdr:cNvPr id="749" name="諸支出金最大値テキスト"/>
        <xdr:cNvSpPr txBox="1"/>
      </xdr:nvSpPr>
      <xdr:spPr>
        <a:xfrm>
          <a:off x="22212300" y="598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36</xdr:row>
      <xdr:rowOff>32715</xdr:rowOff>
    </xdr:from>
    <xdr:to>
      <xdr:col>32</xdr:col>
      <xdr:colOff>276225</xdr:colOff>
      <xdr:row>36</xdr:row>
      <xdr:rowOff>32715</xdr:rowOff>
    </xdr:to>
    <xdr:cxnSp macro="">
      <xdr:nvCxnSpPr>
        <xdr:cNvPr id="750" name="直線コネクタ 749"/>
        <xdr:cNvCxnSpPr/>
      </xdr:nvCxnSpPr>
      <xdr:spPr>
        <a:xfrm>
          <a:off x="22072600" y="620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1" name="直線コネクタ 75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95546</xdr:rowOff>
    </xdr:from>
    <xdr:ext cx="313932" cy="259045"/>
    <xdr:sp macro="" textlink="">
      <xdr:nvSpPr>
        <xdr:cNvPr id="752" name="諸支出金平均値テキスト"/>
        <xdr:cNvSpPr txBox="1"/>
      </xdr:nvSpPr>
      <xdr:spPr>
        <a:xfrm>
          <a:off x="22212300" y="643919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72669</xdr:rowOff>
    </xdr:from>
    <xdr:to>
      <xdr:col>32</xdr:col>
      <xdr:colOff>238125</xdr:colOff>
      <xdr:row>39</xdr:row>
      <xdr:rowOff>2819</xdr:rowOff>
    </xdr:to>
    <xdr:sp macro="" textlink="">
      <xdr:nvSpPr>
        <xdr:cNvPr id="753" name="フローチャート : 判断 752"/>
        <xdr:cNvSpPr/>
      </xdr:nvSpPr>
      <xdr:spPr>
        <a:xfrm>
          <a:off x="22110700" y="658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4" name="直線コネクタ 75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52324</xdr:rowOff>
    </xdr:from>
    <xdr:to>
      <xdr:col>31</xdr:col>
      <xdr:colOff>85725</xdr:colOff>
      <xdr:row>38</xdr:row>
      <xdr:rowOff>153924</xdr:rowOff>
    </xdr:to>
    <xdr:sp macro="" textlink="">
      <xdr:nvSpPr>
        <xdr:cNvPr id="755" name="フローチャート : 判断 754"/>
        <xdr:cNvSpPr/>
      </xdr:nvSpPr>
      <xdr:spPr>
        <a:xfrm>
          <a:off x="21272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170451</xdr:rowOff>
    </xdr:from>
    <xdr:ext cx="378565" cy="259045"/>
    <xdr:sp macro="" textlink="">
      <xdr:nvSpPr>
        <xdr:cNvPr id="756" name="テキスト ボックス 755"/>
        <xdr:cNvSpPr txBox="1"/>
      </xdr:nvSpPr>
      <xdr:spPr>
        <a:xfrm>
          <a:off x="21134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30</xdr:row>
      <xdr:rowOff>128499</xdr:rowOff>
    </xdr:from>
    <xdr:to>
      <xdr:col>29</xdr:col>
      <xdr:colOff>517525</xdr:colOff>
      <xdr:row>38</xdr:row>
      <xdr:rowOff>139700</xdr:rowOff>
    </xdr:to>
    <xdr:cxnSp macro="">
      <xdr:nvCxnSpPr>
        <xdr:cNvPr id="757" name="直線コネクタ 756"/>
        <xdr:cNvCxnSpPr/>
      </xdr:nvCxnSpPr>
      <xdr:spPr>
        <a:xfrm>
          <a:off x="19545300" y="5271999"/>
          <a:ext cx="889000" cy="138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35637</xdr:rowOff>
    </xdr:from>
    <xdr:to>
      <xdr:col>29</xdr:col>
      <xdr:colOff>568325</xdr:colOff>
      <xdr:row>38</xdr:row>
      <xdr:rowOff>137237</xdr:rowOff>
    </xdr:to>
    <xdr:sp macro="" textlink="">
      <xdr:nvSpPr>
        <xdr:cNvPr id="758" name="フローチャート : 判断 757"/>
        <xdr:cNvSpPr/>
      </xdr:nvSpPr>
      <xdr:spPr>
        <a:xfrm>
          <a:off x="20383500" y="655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153763</xdr:rowOff>
    </xdr:from>
    <xdr:ext cx="378565" cy="259045"/>
    <xdr:sp macro="" textlink="">
      <xdr:nvSpPr>
        <xdr:cNvPr id="759" name="テキスト ボックス 758"/>
        <xdr:cNvSpPr txBox="1"/>
      </xdr:nvSpPr>
      <xdr:spPr>
        <a:xfrm>
          <a:off x="20245017" y="6325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128499</xdr:rowOff>
    </xdr:from>
    <xdr:to>
      <xdr:col>28</xdr:col>
      <xdr:colOff>314325</xdr:colOff>
      <xdr:row>32</xdr:row>
      <xdr:rowOff>26086</xdr:rowOff>
    </xdr:to>
    <xdr:cxnSp macro="">
      <xdr:nvCxnSpPr>
        <xdr:cNvPr id="760" name="直線コネクタ 759"/>
        <xdr:cNvCxnSpPr/>
      </xdr:nvCxnSpPr>
      <xdr:spPr>
        <a:xfrm flipV="1">
          <a:off x="18656300" y="5271999"/>
          <a:ext cx="889000" cy="24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43637</xdr:rowOff>
    </xdr:from>
    <xdr:to>
      <xdr:col>28</xdr:col>
      <xdr:colOff>365125</xdr:colOff>
      <xdr:row>38</xdr:row>
      <xdr:rowOff>145237</xdr:rowOff>
    </xdr:to>
    <xdr:sp macro="" textlink="">
      <xdr:nvSpPr>
        <xdr:cNvPr id="761" name="フローチャート : 判断 760"/>
        <xdr:cNvSpPr/>
      </xdr:nvSpPr>
      <xdr:spPr>
        <a:xfrm>
          <a:off x="19494500" y="655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136364</xdr:rowOff>
    </xdr:from>
    <xdr:ext cx="378565" cy="259045"/>
    <xdr:sp macro="" textlink="">
      <xdr:nvSpPr>
        <xdr:cNvPr id="762" name="テキスト ボックス 761"/>
        <xdr:cNvSpPr txBox="1"/>
      </xdr:nvSpPr>
      <xdr:spPr>
        <a:xfrm>
          <a:off x="19356017" y="6651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25806</xdr:rowOff>
    </xdr:from>
    <xdr:to>
      <xdr:col>27</xdr:col>
      <xdr:colOff>161925</xdr:colOff>
      <xdr:row>38</xdr:row>
      <xdr:rowOff>127406</xdr:rowOff>
    </xdr:to>
    <xdr:sp macro="" textlink="">
      <xdr:nvSpPr>
        <xdr:cNvPr id="763" name="フローチャート : 判断 762"/>
        <xdr:cNvSpPr/>
      </xdr:nvSpPr>
      <xdr:spPr>
        <a:xfrm>
          <a:off x="18605500" y="65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118533</xdr:rowOff>
    </xdr:from>
    <xdr:ext cx="378565" cy="259045"/>
    <xdr:sp macro="" textlink="">
      <xdr:nvSpPr>
        <xdr:cNvPr id="764" name="テキスト ボックス 763"/>
        <xdr:cNvSpPr txBox="1"/>
      </xdr:nvSpPr>
      <xdr:spPr>
        <a:xfrm>
          <a:off x="18467017" y="6633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0" name="円/楕円 76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51096</xdr:rowOff>
    </xdr:from>
    <xdr:ext cx="249299" cy="259045"/>
    <xdr:sp macro="" textlink="">
      <xdr:nvSpPr>
        <xdr:cNvPr id="771" name="諸支出金該当値テキスト"/>
        <xdr:cNvSpPr txBox="1"/>
      </xdr:nvSpPr>
      <xdr:spPr>
        <a:xfrm>
          <a:off x="22212300" y="65661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2" name="円/楕円 77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3" name="テキスト ボックス 77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4" name="円/楕円 77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5" name="テキスト ボックス 77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30</xdr:row>
      <xdr:rowOff>77699</xdr:rowOff>
    </xdr:from>
    <xdr:to>
      <xdr:col>28</xdr:col>
      <xdr:colOff>365125</xdr:colOff>
      <xdr:row>31</xdr:row>
      <xdr:rowOff>7849</xdr:rowOff>
    </xdr:to>
    <xdr:sp macro="" textlink="">
      <xdr:nvSpPr>
        <xdr:cNvPr id="776" name="円/楕円 775"/>
        <xdr:cNvSpPr/>
      </xdr:nvSpPr>
      <xdr:spPr>
        <a:xfrm>
          <a:off x="19494500" y="522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29</xdr:row>
      <xdr:rowOff>24376</xdr:rowOff>
    </xdr:from>
    <xdr:ext cx="469744" cy="259045"/>
    <xdr:sp macro="" textlink="">
      <xdr:nvSpPr>
        <xdr:cNvPr id="777" name="テキスト ボックス 776"/>
        <xdr:cNvSpPr txBox="1"/>
      </xdr:nvSpPr>
      <xdr:spPr>
        <a:xfrm>
          <a:off x="19310427" y="499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6,049</a:t>
          </a:r>
          <a:endParaRPr kumimoji="1" lang="ja-JP" altLang="en-US" sz="1000" b="1">
            <a:solidFill>
              <a:srgbClr val="FF0000"/>
            </a:solidFill>
            <a:latin typeface="ＭＳ Ｐゴシック"/>
          </a:endParaRPr>
        </a:p>
      </xdr:txBody>
    </xdr:sp>
    <xdr:clientData/>
  </xdr:oneCellAnchor>
  <xdr:twoCellAnchor>
    <xdr:from>
      <xdr:col>27</xdr:col>
      <xdr:colOff>60325</xdr:colOff>
      <xdr:row>31</xdr:row>
      <xdr:rowOff>146736</xdr:rowOff>
    </xdr:from>
    <xdr:to>
      <xdr:col>27</xdr:col>
      <xdr:colOff>161925</xdr:colOff>
      <xdr:row>32</xdr:row>
      <xdr:rowOff>76886</xdr:rowOff>
    </xdr:to>
    <xdr:sp macro="" textlink="">
      <xdr:nvSpPr>
        <xdr:cNvPr id="778" name="円/楕円 777"/>
        <xdr:cNvSpPr/>
      </xdr:nvSpPr>
      <xdr:spPr>
        <a:xfrm>
          <a:off x="18605500" y="546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30</xdr:row>
      <xdr:rowOff>93413</xdr:rowOff>
    </xdr:from>
    <xdr:ext cx="469744" cy="259045"/>
    <xdr:sp macro="" textlink="">
      <xdr:nvSpPr>
        <xdr:cNvPr id="779" name="テキスト ボックス 778"/>
        <xdr:cNvSpPr txBox="1"/>
      </xdr:nvSpPr>
      <xdr:spPr>
        <a:xfrm>
          <a:off x="18421427" y="523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前年度と比較すると、商工費がプレミアム付商品券発行補助金、まちなか観光景観形成事業費などにより大きく増加している。また、衛生費では、住民一人当たりコストが類似団体平均を上回ったが、これは</a:t>
          </a:r>
          <a:r>
            <a:rPr kumimoji="1" lang="ja-JP" altLang="ja-JP" sz="1400">
              <a:solidFill>
                <a:schemeClr val="dk1"/>
              </a:solidFill>
              <a:effectLst/>
              <a:latin typeface="+mn-lt"/>
              <a:ea typeface="+mn-ea"/>
              <a:cs typeface="+mn-cs"/>
            </a:rPr>
            <a:t>衛生処理場焼却棟解体撤去事業費などの増加</a:t>
          </a:r>
          <a:r>
            <a:rPr kumimoji="1" lang="ja-JP" altLang="en-US" sz="1400">
              <a:solidFill>
                <a:schemeClr val="dk1"/>
              </a:solidFill>
              <a:effectLst/>
              <a:latin typeface="+mn-lt"/>
              <a:ea typeface="+mn-ea"/>
              <a:cs typeface="+mn-cs"/>
            </a:rPr>
            <a:t>が要因である。</a:t>
          </a:r>
          <a:r>
            <a:rPr kumimoji="1" lang="ja-JP" altLang="en-US" sz="1400">
              <a:latin typeface="ＭＳ Ｐゴシック"/>
            </a:rPr>
            <a:t>一方、土木費では、法隆寺線整備事業費の減などにより、減少に転じた。</a:t>
          </a:r>
          <a:endParaRPr kumimoji="1" lang="en-US" altLang="ja-JP" sz="14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a:rPr>
            <a:t>　今後も、</a:t>
          </a:r>
          <a:r>
            <a:rPr lang="ja-JP" altLang="ja-JP" sz="1400">
              <a:solidFill>
                <a:schemeClr val="dk1"/>
              </a:solidFill>
              <a:effectLst/>
              <a:latin typeface="+mn-lt"/>
              <a:ea typeface="+mn-ea"/>
              <a:cs typeface="+mn-cs"/>
            </a:rPr>
            <a:t>地域資源を最大限に活用し</a:t>
          </a:r>
          <a:r>
            <a:rPr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　</a:t>
          </a:r>
          <a:r>
            <a:rPr lang="ja-JP" altLang="ja-JP" sz="1400">
              <a:solidFill>
                <a:schemeClr val="dk1"/>
              </a:solidFill>
              <a:effectLst/>
              <a:latin typeface="+mn-lt"/>
              <a:ea typeface="+mn-ea"/>
              <a:cs typeface="+mn-cs"/>
            </a:rPr>
            <a:t>限られた財源の中、</a:t>
          </a:r>
          <a:r>
            <a:rPr kumimoji="1" lang="ja-JP" altLang="ja-JP" sz="1400">
              <a:solidFill>
                <a:schemeClr val="dk1"/>
              </a:solidFill>
              <a:effectLst/>
              <a:latin typeface="+mn-lt"/>
              <a:ea typeface="+mn-ea"/>
              <a:cs typeface="+mn-cs"/>
            </a:rPr>
            <a:t>選択と集中によ</a:t>
          </a:r>
          <a:r>
            <a:rPr kumimoji="1" lang="ja-JP" altLang="en-US" sz="1400">
              <a:solidFill>
                <a:schemeClr val="dk1"/>
              </a:solidFill>
              <a:effectLst/>
              <a:latin typeface="+mn-lt"/>
              <a:ea typeface="+mn-ea"/>
              <a:cs typeface="+mn-cs"/>
            </a:rPr>
            <a:t>り</a:t>
          </a:r>
          <a:r>
            <a:rPr kumimoji="1" lang="ja-JP" altLang="ja-JP" sz="1400">
              <a:solidFill>
                <a:schemeClr val="dk1"/>
              </a:solidFill>
              <a:effectLst/>
              <a:latin typeface="+mn-lt"/>
              <a:ea typeface="+mn-ea"/>
              <a:cs typeface="+mn-cs"/>
            </a:rPr>
            <a:t>重点的・効率的な配分を行いながら、より一層の健全化に向けた</a:t>
          </a:r>
          <a:r>
            <a:rPr kumimoji="1" lang="ja-JP" altLang="en-US" sz="1400">
              <a:solidFill>
                <a:schemeClr val="dk1"/>
              </a:solidFill>
              <a:effectLst/>
              <a:latin typeface="+mn-lt"/>
              <a:ea typeface="+mn-ea"/>
              <a:cs typeface="+mn-cs"/>
            </a:rPr>
            <a:t>財政</a:t>
          </a:r>
          <a:r>
            <a:rPr kumimoji="1" lang="ja-JP" altLang="ja-JP" sz="1400">
              <a:solidFill>
                <a:schemeClr val="dk1"/>
              </a:solidFill>
              <a:effectLst/>
              <a:latin typeface="+mn-lt"/>
              <a:ea typeface="+mn-ea"/>
              <a:cs typeface="+mn-cs"/>
            </a:rPr>
            <a:t>運営に努める。</a:t>
          </a:r>
          <a:endParaRPr lang="ja-JP" altLang="ja-JP" sz="1400">
            <a:effectLst/>
          </a:endParaRPr>
        </a:p>
        <a:p>
          <a:endParaRPr kumimoji="1" lang="ja-JP" altLang="en-US" sz="14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奈良県斑鳩町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財政調整基金</a:t>
          </a:r>
          <a:r>
            <a:rPr kumimoji="1" lang="ja-JP" altLang="en-US" sz="1400">
              <a:solidFill>
                <a:schemeClr val="dk1"/>
              </a:solidFill>
              <a:effectLst/>
              <a:latin typeface="+mn-lt"/>
              <a:ea typeface="+mn-ea"/>
              <a:cs typeface="+mn-cs"/>
            </a:rPr>
            <a:t>については</a:t>
          </a:r>
          <a:r>
            <a:rPr kumimoji="1" lang="ja-JP" altLang="ja-JP" sz="1400">
              <a:solidFill>
                <a:schemeClr val="dk1"/>
              </a:solidFill>
              <a:effectLst/>
              <a:latin typeface="+mn-lt"/>
              <a:ea typeface="+mn-ea"/>
              <a:cs typeface="+mn-cs"/>
            </a:rPr>
            <a:t>取</a:t>
          </a:r>
          <a:r>
            <a:rPr kumimoji="1" lang="ja-JP" altLang="en-US" sz="1400">
              <a:solidFill>
                <a:schemeClr val="dk1"/>
              </a:solidFill>
              <a:effectLst/>
              <a:latin typeface="+mn-lt"/>
              <a:ea typeface="+mn-ea"/>
              <a:cs typeface="+mn-cs"/>
            </a:rPr>
            <a:t>り</a:t>
          </a:r>
          <a:r>
            <a:rPr kumimoji="1" lang="ja-JP" altLang="ja-JP" sz="1400">
              <a:solidFill>
                <a:schemeClr val="dk1"/>
              </a:solidFill>
              <a:effectLst/>
              <a:latin typeface="+mn-lt"/>
              <a:ea typeface="+mn-ea"/>
              <a:cs typeface="+mn-cs"/>
            </a:rPr>
            <a:t>崩しを回避し、前年度とほぼ同額</a:t>
          </a:r>
          <a:r>
            <a:rPr kumimoji="1" lang="ja-JP" altLang="en-US" sz="1400">
              <a:solidFill>
                <a:schemeClr val="dk1"/>
              </a:solidFill>
              <a:effectLst/>
              <a:latin typeface="+mn-lt"/>
              <a:ea typeface="+mn-ea"/>
              <a:cs typeface="+mn-cs"/>
            </a:rPr>
            <a:t>の残高</a:t>
          </a:r>
          <a:r>
            <a:rPr kumimoji="1" lang="ja-JP" altLang="ja-JP" sz="1400">
              <a:solidFill>
                <a:schemeClr val="dk1"/>
              </a:solidFill>
              <a:effectLst/>
              <a:latin typeface="+mn-lt"/>
              <a:ea typeface="+mn-ea"/>
              <a:cs typeface="+mn-cs"/>
            </a:rPr>
            <a:t>を維持しており、標準財政規模比で</a:t>
          </a:r>
          <a:r>
            <a:rPr kumimoji="1" lang="ja-JP" altLang="en-US" sz="1400">
              <a:solidFill>
                <a:schemeClr val="dk1"/>
              </a:solidFill>
              <a:effectLst/>
              <a:latin typeface="+mn-lt"/>
              <a:ea typeface="+mn-ea"/>
              <a:cs typeface="+mn-cs"/>
            </a:rPr>
            <a:t>３２．０９</a:t>
          </a:r>
          <a:r>
            <a:rPr kumimoji="1" lang="ja-JP" altLang="ja-JP" sz="1400">
              <a:solidFill>
                <a:schemeClr val="dk1"/>
              </a:solidFill>
              <a:effectLst/>
              <a:latin typeface="+mn-lt"/>
              <a:ea typeface="+mn-ea"/>
              <a:cs typeface="+mn-cs"/>
            </a:rPr>
            <a:t>％であ</a:t>
          </a:r>
          <a:r>
            <a:rPr kumimoji="1" lang="ja-JP" altLang="en-US" sz="1400">
              <a:solidFill>
                <a:schemeClr val="dk1"/>
              </a:solidFill>
              <a:effectLst/>
              <a:latin typeface="+mn-lt"/>
              <a:ea typeface="+mn-ea"/>
              <a:cs typeface="+mn-cs"/>
            </a:rPr>
            <a:t>る。</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今後も</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選択と集中によ</a:t>
          </a:r>
          <a:r>
            <a:rPr kumimoji="1" lang="ja-JP" altLang="en-US" sz="1400">
              <a:solidFill>
                <a:schemeClr val="dk1"/>
              </a:solidFill>
              <a:effectLst/>
              <a:latin typeface="+mn-lt"/>
              <a:ea typeface="+mn-ea"/>
              <a:cs typeface="+mn-cs"/>
            </a:rPr>
            <a:t>り、</a:t>
          </a:r>
          <a:r>
            <a:rPr kumimoji="1" lang="ja-JP" altLang="ja-JP" sz="1400">
              <a:solidFill>
                <a:schemeClr val="dk1"/>
              </a:solidFill>
              <a:effectLst/>
              <a:latin typeface="+mn-lt"/>
              <a:ea typeface="+mn-ea"/>
              <a:cs typeface="+mn-cs"/>
            </a:rPr>
            <a:t>限られた財源の重点的・効率的な配分を行いながら、より一層の健全化に向けた財政運営に努める。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奈良県斑鳩町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a:t>
          </a:r>
          <a:r>
            <a:rPr lang="ja-JP" altLang="en-US" sz="1400" b="0" i="0" baseline="0">
              <a:solidFill>
                <a:schemeClr val="dk1"/>
              </a:solidFill>
              <a:effectLst/>
              <a:latin typeface="+mn-lt"/>
              <a:ea typeface="+mn-ea"/>
              <a:cs typeface="+mn-cs"/>
            </a:rPr>
            <a:t>平成２７年度においても、</a:t>
          </a:r>
          <a:r>
            <a:rPr lang="ja-JP" altLang="ja-JP" sz="1400" b="0" i="0" baseline="0">
              <a:solidFill>
                <a:schemeClr val="dk1"/>
              </a:solidFill>
              <a:effectLst/>
              <a:latin typeface="+mn-lt"/>
              <a:ea typeface="+mn-ea"/>
              <a:cs typeface="+mn-cs"/>
            </a:rPr>
            <a:t>国民健康保険事業の介護給付費に係る赤字額</a:t>
          </a:r>
          <a:r>
            <a:rPr lang="ja-JP" altLang="en-US" sz="1400" b="0" i="0" baseline="0">
              <a:solidFill>
                <a:schemeClr val="dk1"/>
              </a:solidFill>
              <a:effectLst/>
              <a:latin typeface="+mn-lt"/>
              <a:ea typeface="+mn-ea"/>
              <a:cs typeface="+mn-cs"/>
            </a:rPr>
            <a:t>について引き続き一般会計から繰出金により財政支援を行った。一般会計の実質収支が黒字であったこと、水道事業会計が引き続き健全財政であったことなどにより、前年度並みの黒字および比率を維持している。</a:t>
          </a:r>
          <a:endParaRPr lang="en-US" altLang="ja-JP" sz="1400" b="0" i="0" baseline="0">
            <a:solidFill>
              <a:schemeClr val="dk1"/>
            </a:solidFill>
            <a:effectLst/>
            <a:latin typeface="+mn-lt"/>
            <a:ea typeface="+mn-ea"/>
            <a:cs typeface="+mn-cs"/>
          </a:endParaRPr>
        </a:p>
        <a:p>
          <a:pPr rtl="0"/>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国民健康保険事業特別会計の赤字が大きく影響し</a:t>
          </a:r>
          <a:r>
            <a:rPr lang="ja-JP" altLang="en-US" sz="1400" b="0" i="0" baseline="0">
              <a:solidFill>
                <a:schemeClr val="dk1"/>
              </a:solidFill>
              <a:effectLst/>
              <a:latin typeface="+mn-lt"/>
              <a:ea typeface="+mn-ea"/>
              <a:cs typeface="+mn-cs"/>
            </a:rPr>
            <a:t>ているところであるが</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赤字額の増大を抑えるため、税率の改定を行うなど、適切な財政運営に取り組むとともに、</a:t>
          </a:r>
          <a:r>
            <a:rPr lang="ja-JP" altLang="ja-JP" sz="1400" b="0" i="0" baseline="0">
              <a:solidFill>
                <a:schemeClr val="dk1"/>
              </a:solidFill>
              <a:effectLst/>
              <a:latin typeface="+mn-lt"/>
              <a:ea typeface="+mn-ea"/>
              <a:cs typeface="+mn-cs"/>
            </a:rPr>
            <a:t>引き続き、介護給付費に係る赤字額について</a:t>
          </a:r>
          <a:r>
            <a:rPr lang="ja-JP" altLang="en-US" sz="1400" b="0" i="0" baseline="0">
              <a:solidFill>
                <a:schemeClr val="dk1"/>
              </a:solidFill>
              <a:effectLst/>
              <a:latin typeface="+mn-lt"/>
              <a:ea typeface="+mn-ea"/>
              <a:cs typeface="+mn-cs"/>
            </a:rPr>
            <a:t>、</a:t>
          </a:r>
          <a:r>
            <a:rPr lang="ja-JP" altLang="ja-JP" sz="1400" b="0" i="0" baseline="0">
              <a:solidFill>
                <a:schemeClr val="dk1"/>
              </a:solidFill>
              <a:effectLst/>
              <a:latin typeface="+mn-lt"/>
              <a:ea typeface="+mn-ea"/>
              <a:cs typeface="+mn-cs"/>
            </a:rPr>
            <a:t>一般会計からの繰出金による財政支援を実施していく</a:t>
          </a:r>
          <a:r>
            <a:rPr lang="ja-JP" altLang="en-US" sz="1400" b="0" i="0" baseline="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9028607</v>
      </c>
      <c r="BO4" s="379"/>
      <c r="BP4" s="379"/>
      <c r="BQ4" s="379"/>
      <c r="BR4" s="379"/>
      <c r="BS4" s="379"/>
      <c r="BT4" s="379"/>
      <c r="BU4" s="380"/>
      <c r="BV4" s="378">
        <v>8957830</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7.8</v>
      </c>
      <c r="CU4" s="385"/>
      <c r="CV4" s="385"/>
      <c r="CW4" s="385"/>
      <c r="CX4" s="385"/>
      <c r="CY4" s="385"/>
      <c r="CZ4" s="385"/>
      <c r="DA4" s="386"/>
      <c r="DB4" s="384">
        <v>6.9</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8545854</v>
      </c>
      <c r="BO5" s="416"/>
      <c r="BP5" s="416"/>
      <c r="BQ5" s="416"/>
      <c r="BR5" s="416"/>
      <c r="BS5" s="416"/>
      <c r="BT5" s="416"/>
      <c r="BU5" s="417"/>
      <c r="BV5" s="415">
        <v>8469940</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94.2</v>
      </c>
      <c r="CU5" s="413"/>
      <c r="CV5" s="413"/>
      <c r="CW5" s="413"/>
      <c r="CX5" s="413"/>
      <c r="CY5" s="413"/>
      <c r="CZ5" s="413"/>
      <c r="DA5" s="414"/>
      <c r="DB5" s="412">
        <v>98</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482753</v>
      </c>
      <c r="BO6" s="416"/>
      <c r="BP6" s="416"/>
      <c r="BQ6" s="416"/>
      <c r="BR6" s="416"/>
      <c r="BS6" s="416"/>
      <c r="BT6" s="416"/>
      <c r="BU6" s="417"/>
      <c r="BV6" s="415">
        <v>487890</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101.5</v>
      </c>
      <c r="CU6" s="453"/>
      <c r="CV6" s="453"/>
      <c r="CW6" s="453"/>
      <c r="CX6" s="453"/>
      <c r="CY6" s="453"/>
      <c r="CZ6" s="453"/>
      <c r="DA6" s="454"/>
      <c r="DB6" s="452">
        <v>106.8</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30508</v>
      </c>
      <c r="BO7" s="416"/>
      <c r="BP7" s="416"/>
      <c r="BQ7" s="416"/>
      <c r="BR7" s="416"/>
      <c r="BS7" s="416"/>
      <c r="BT7" s="416"/>
      <c r="BU7" s="417"/>
      <c r="BV7" s="415">
        <v>93543</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5833089</v>
      </c>
      <c r="CU7" s="416"/>
      <c r="CV7" s="416"/>
      <c r="CW7" s="416"/>
      <c r="CX7" s="416"/>
      <c r="CY7" s="416"/>
      <c r="CZ7" s="416"/>
      <c r="DA7" s="417"/>
      <c r="DB7" s="415">
        <v>5696818</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92</v>
      </c>
      <c r="AV8" s="448"/>
      <c r="AW8" s="448"/>
      <c r="AX8" s="448"/>
      <c r="AY8" s="449" t="s">
        <v>93</v>
      </c>
      <c r="AZ8" s="450"/>
      <c r="BA8" s="450"/>
      <c r="BB8" s="450"/>
      <c r="BC8" s="450"/>
      <c r="BD8" s="450"/>
      <c r="BE8" s="450"/>
      <c r="BF8" s="450"/>
      <c r="BG8" s="450"/>
      <c r="BH8" s="450"/>
      <c r="BI8" s="450"/>
      <c r="BJ8" s="450"/>
      <c r="BK8" s="450"/>
      <c r="BL8" s="450"/>
      <c r="BM8" s="451"/>
      <c r="BN8" s="415">
        <v>452245</v>
      </c>
      <c r="BO8" s="416"/>
      <c r="BP8" s="416"/>
      <c r="BQ8" s="416"/>
      <c r="BR8" s="416"/>
      <c r="BS8" s="416"/>
      <c r="BT8" s="416"/>
      <c r="BU8" s="417"/>
      <c r="BV8" s="415">
        <v>394347</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0.54</v>
      </c>
      <c r="CU8" s="456"/>
      <c r="CV8" s="456"/>
      <c r="CW8" s="456"/>
      <c r="CX8" s="456"/>
      <c r="CY8" s="456"/>
      <c r="CZ8" s="456"/>
      <c r="DA8" s="457"/>
      <c r="DB8" s="455">
        <v>0.54</v>
      </c>
      <c r="DC8" s="456"/>
      <c r="DD8" s="456"/>
      <c r="DE8" s="456"/>
      <c r="DF8" s="456"/>
      <c r="DG8" s="456"/>
      <c r="DH8" s="456"/>
      <c r="DI8" s="457"/>
      <c r="DJ8" s="137"/>
      <c r="DK8" s="137"/>
      <c r="DL8" s="137"/>
      <c r="DM8" s="137"/>
      <c r="DN8" s="137"/>
      <c r="DO8" s="137"/>
    </row>
    <row r="9" spans="1:119" ht="18.75" customHeight="1" thickBot="1" x14ac:dyDescent="0.2">
      <c r="A9" s="138"/>
      <c r="B9" s="409" t="s">
        <v>95</v>
      </c>
      <c r="C9" s="410"/>
      <c r="D9" s="410"/>
      <c r="E9" s="410"/>
      <c r="F9" s="410"/>
      <c r="G9" s="410"/>
      <c r="H9" s="410"/>
      <c r="I9" s="410"/>
      <c r="J9" s="410"/>
      <c r="K9" s="458"/>
      <c r="L9" s="459" t="s">
        <v>96</v>
      </c>
      <c r="M9" s="460"/>
      <c r="N9" s="460"/>
      <c r="O9" s="460"/>
      <c r="P9" s="460"/>
      <c r="Q9" s="461"/>
      <c r="R9" s="462">
        <v>27303</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78</v>
      </c>
      <c r="AV9" s="448"/>
      <c r="AW9" s="448"/>
      <c r="AX9" s="448"/>
      <c r="AY9" s="449" t="s">
        <v>99</v>
      </c>
      <c r="AZ9" s="450"/>
      <c r="BA9" s="450"/>
      <c r="BB9" s="450"/>
      <c r="BC9" s="450"/>
      <c r="BD9" s="450"/>
      <c r="BE9" s="450"/>
      <c r="BF9" s="450"/>
      <c r="BG9" s="450"/>
      <c r="BH9" s="450"/>
      <c r="BI9" s="450"/>
      <c r="BJ9" s="450"/>
      <c r="BK9" s="450"/>
      <c r="BL9" s="450"/>
      <c r="BM9" s="451"/>
      <c r="BN9" s="415">
        <v>57898</v>
      </c>
      <c r="BO9" s="416"/>
      <c r="BP9" s="416"/>
      <c r="BQ9" s="416"/>
      <c r="BR9" s="416"/>
      <c r="BS9" s="416"/>
      <c r="BT9" s="416"/>
      <c r="BU9" s="417"/>
      <c r="BV9" s="415">
        <v>-271688</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11.5</v>
      </c>
      <c r="CU9" s="413"/>
      <c r="CV9" s="413"/>
      <c r="CW9" s="413"/>
      <c r="CX9" s="413"/>
      <c r="CY9" s="413"/>
      <c r="CZ9" s="413"/>
      <c r="DA9" s="414"/>
      <c r="DB9" s="412">
        <v>12.4</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101</v>
      </c>
      <c r="M10" s="445"/>
      <c r="N10" s="445"/>
      <c r="O10" s="445"/>
      <c r="P10" s="445"/>
      <c r="Q10" s="446"/>
      <c r="R10" s="466">
        <v>27734</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78</v>
      </c>
      <c r="AV10" s="448"/>
      <c r="AW10" s="448"/>
      <c r="AX10" s="448"/>
      <c r="AY10" s="449" t="s">
        <v>103</v>
      </c>
      <c r="AZ10" s="450"/>
      <c r="BA10" s="450"/>
      <c r="BB10" s="450"/>
      <c r="BC10" s="450"/>
      <c r="BD10" s="450"/>
      <c r="BE10" s="450"/>
      <c r="BF10" s="450"/>
      <c r="BG10" s="450"/>
      <c r="BH10" s="450"/>
      <c r="BI10" s="450"/>
      <c r="BJ10" s="450"/>
      <c r="BK10" s="450"/>
      <c r="BL10" s="450"/>
      <c r="BM10" s="451"/>
      <c r="BN10" s="415">
        <v>3876</v>
      </c>
      <c r="BO10" s="416"/>
      <c r="BP10" s="416"/>
      <c r="BQ10" s="416"/>
      <c r="BR10" s="416"/>
      <c r="BS10" s="416"/>
      <c r="BT10" s="416"/>
      <c r="BU10" s="417"/>
      <c r="BV10" s="415">
        <v>4003</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v>21368</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111</v>
      </c>
      <c r="C12" s="476"/>
      <c r="D12" s="476"/>
      <c r="E12" s="476"/>
      <c r="F12" s="476"/>
      <c r="G12" s="476"/>
      <c r="H12" s="476"/>
      <c r="I12" s="476"/>
      <c r="J12" s="476"/>
      <c r="K12" s="477"/>
      <c r="L12" s="484" t="s">
        <v>112</v>
      </c>
      <c r="M12" s="485"/>
      <c r="N12" s="485"/>
      <c r="O12" s="485"/>
      <c r="P12" s="485"/>
      <c r="Q12" s="486"/>
      <c r="R12" s="487">
        <v>28259</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120</v>
      </c>
      <c r="N13" s="504"/>
      <c r="O13" s="504"/>
      <c r="P13" s="504"/>
      <c r="Q13" s="505"/>
      <c r="R13" s="496">
        <v>28113</v>
      </c>
      <c r="S13" s="497"/>
      <c r="T13" s="497"/>
      <c r="U13" s="497"/>
      <c r="V13" s="498"/>
      <c r="W13" s="431" t="s">
        <v>121</v>
      </c>
      <c r="X13" s="432"/>
      <c r="Y13" s="432"/>
      <c r="Z13" s="432"/>
      <c r="AA13" s="432"/>
      <c r="AB13" s="422"/>
      <c r="AC13" s="466">
        <v>257</v>
      </c>
      <c r="AD13" s="467"/>
      <c r="AE13" s="467"/>
      <c r="AF13" s="467"/>
      <c r="AG13" s="506"/>
      <c r="AH13" s="466">
        <v>319</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61774</v>
      </c>
      <c r="BO13" s="416"/>
      <c r="BP13" s="416"/>
      <c r="BQ13" s="416"/>
      <c r="BR13" s="416"/>
      <c r="BS13" s="416"/>
      <c r="BT13" s="416"/>
      <c r="BU13" s="417"/>
      <c r="BV13" s="415">
        <v>-246317</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6.9</v>
      </c>
      <c r="CU13" s="413"/>
      <c r="CV13" s="413"/>
      <c r="CW13" s="413"/>
      <c r="CX13" s="413"/>
      <c r="CY13" s="413"/>
      <c r="CZ13" s="413"/>
      <c r="DA13" s="414"/>
      <c r="DB13" s="412">
        <v>6.9</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126</v>
      </c>
      <c r="M14" s="494"/>
      <c r="N14" s="494"/>
      <c r="O14" s="494"/>
      <c r="P14" s="494"/>
      <c r="Q14" s="495"/>
      <c r="R14" s="496">
        <v>28314</v>
      </c>
      <c r="S14" s="497"/>
      <c r="T14" s="497"/>
      <c r="U14" s="497"/>
      <c r="V14" s="498"/>
      <c r="W14" s="405"/>
      <c r="X14" s="406"/>
      <c r="Y14" s="406"/>
      <c r="Z14" s="406"/>
      <c r="AA14" s="406"/>
      <c r="AB14" s="395"/>
      <c r="AC14" s="499">
        <v>2.2000000000000002</v>
      </c>
      <c r="AD14" s="500"/>
      <c r="AE14" s="500"/>
      <c r="AF14" s="500"/>
      <c r="AG14" s="501"/>
      <c r="AH14" s="499">
        <v>2.5</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40.299999999999997</v>
      </c>
      <c r="CU14" s="511"/>
      <c r="CV14" s="511"/>
      <c r="CW14" s="511"/>
      <c r="CX14" s="511"/>
      <c r="CY14" s="511"/>
      <c r="CZ14" s="511"/>
      <c r="DA14" s="512"/>
      <c r="DB14" s="510">
        <v>37.4</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120</v>
      </c>
      <c r="N15" s="504"/>
      <c r="O15" s="504"/>
      <c r="P15" s="504"/>
      <c r="Q15" s="505"/>
      <c r="R15" s="496">
        <v>28168</v>
      </c>
      <c r="S15" s="497"/>
      <c r="T15" s="497"/>
      <c r="U15" s="497"/>
      <c r="V15" s="498"/>
      <c r="W15" s="431" t="s">
        <v>128</v>
      </c>
      <c r="X15" s="432"/>
      <c r="Y15" s="432"/>
      <c r="Z15" s="432"/>
      <c r="AA15" s="432"/>
      <c r="AB15" s="422"/>
      <c r="AC15" s="466">
        <v>2904</v>
      </c>
      <c r="AD15" s="467"/>
      <c r="AE15" s="467"/>
      <c r="AF15" s="467"/>
      <c r="AG15" s="506"/>
      <c r="AH15" s="466">
        <v>3371</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2547539</v>
      </c>
      <c r="BO15" s="379"/>
      <c r="BP15" s="379"/>
      <c r="BQ15" s="379"/>
      <c r="BR15" s="379"/>
      <c r="BS15" s="379"/>
      <c r="BT15" s="379"/>
      <c r="BU15" s="380"/>
      <c r="BV15" s="378">
        <v>2468081</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25.3</v>
      </c>
      <c r="AD16" s="500"/>
      <c r="AE16" s="500"/>
      <c r="AF16" s="500"/>
      <c r="AG16" s="501"/>
      <c r="AH16" s="499">
        <v>26.4</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4725276</v>
      </c>
      <c r="BO16" s="416"/>
      <c r="BP16" s="416"/>
      <c r="BQ16" s="416"/>
      <c r="BR16" s="416"/>
      <c r="BS16" s="416"/>
      <c r="BT16" s="416"/>
      <c r="BU16" s="417"/>
      <c r="BV16" s="415">
        <v>4519147</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134</v>
      </c>
      <c r="N17" s="520"/>
      <c r="O17" s="520"/>
      <c r="P17" s="520"/>
      <c r="Q17" s="521"/>
      <c r="R17" s="516" t="s">
        <v>132</v>
      </c>
      <c r="S17" s="517"/>
      <c r="T17" s="517"/>
      <c r="U17" s="517"/>
      <c r="V17" s="518"/>
      <c r="W17" s="431" t="s">
        <v>135</v>
      </c>
      <c r="X17" s="432"/>
      <c r="Y17" s="432"/>
      <c r="Z17" s="432"/>
      <c r="AA17" s="432"/>
      <c r="AB17" s="422"/>
      <c r="AC17" s="466">
        <v>8297</v>
      </c>
      <c r="AD17" s="467"/>
      <c r="AE17" s="467"/>
      <c r="AF17" s="467"/>
      <c r="AG17" s="506"/>
      <c r="AH17" s="466">
        <v>8850</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3227141</v>
      </c>
      <c r="BO17" s="416"/>
      <c r="BP17" s="416"/>
      <c r="BQ17" s="416"/>
      <c r="BR17" s="416"/>
      <c r="BS17" s="416"/>
      <c r="BT17" s="416"/>
      <c r="BU17" s="417"/>
      <c r="BV17" s="415">
        <v>3169670</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137</v>
      </c>
      <c r="C18" s="458"/>
      <c r="D18" s="458"/>
      <c r="E18" s="527"/>
      <c r="F18" s="527"/>
      <c r="G18" s="527"/>
      <c r="H18" s="527"/>
      <c r="I18" s="527"/>
      <c r="J18" s="527"/>
      <c r="K18" s="527"/>
      <c r="L18" s="528">
        <v>14.27</v>
      </c>
      <c r="M18" s="528"/>
      <c r="N18" s="528"/>
      <c r="O18" s="528"/>
      <c r="P18" s="528"/>
      <c r="Q18" s="528"/>
      <c r="R18" s="529"/>
      <c r="S18" s="529"/>
      <c r="T18" s="529"/>
      <c r="U18" s="529"/>
      <c r="V18" s="530"/>
      <c r="W18" s="433"/>
      <c r="X18" s="434"/>
      <c r="Y18" s="434"/>
      <c r="Z18" s="434"/>
      <c r="AA18" s="434"/>
      <c r="AB18" s="425"/>
      <c r="AC18" s="531">
        <v>72.400000000000006</v>
      </c>
      <c r="AD18" s="532"/>
      <c r="AE18" s="532"/>
      <c r="AF18" s="532"/>
      <c r="AG18" s="533"/>
      <c r="AH18" s="531">
        <v>69.400000000000006</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5642101</v>
      </c>
      <c r="BO18" s="416"/>
      <c r="BP18" s="416"/>
      <c r="BQ18" s="416"/>
      <c r="BR18" s="416"/>
      <c r="BS18" s="416"/>
      <c r="BT18" s="416"/>
      <c r="BU18" s="417"/>
      <c r="BV18" s="415">
        <v>5613342</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139</v>
      </c>
      <c r="C19" s="458"/>
      <c r="D19" s="458"/>
      <c r="E19" s="527"/>
      <c r="F19" s="527"/>
      <c r="G19" s="527"/>
      <c r="H19" s="527"/>
      <c r="I19" s="527"/>
      <c r="J19" s="527"/>
      <c r="K19" s="527"/>
      <c r="L19" s="535">
        <v>1913</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7030161</v>
      </c>
      <c r="BO19" s="416"/>
      <c r="BP19" s="416"/>
      <c r="BQ19" s="416"/>
      <c r="BR19" s="416"/>
      <c r="BS19" s="416"/>
      <c r="BT19" s="416"/>
      <c r="BU19" s="417"/>
      <c r="BV19" s="415">
        <v>6966668</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141</v>
      </c>
      <c r="C20" s="458"/>
      <c r="D20" s="458"/>
      <c r="E20" s="527"/>
      <c r="F20" s="527"/>
      <c r="G20" s="527"/>
      <c r="H20" s="527"/>
      <c r="I20" s="527"/>
      <c r="J20" s="527"/>
      <c r="K20" s="527"/>
      <c r="L20" s="535">
        <v>10330</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1" t="s">
        <v>147</v>
      </c>
      <c r="AI22" s="432"/>
      <c r="AJ22" s="432"/>
      <c r="AK22" s="432"/>
      <c r="AL22" s="422"/>
      <c r="AM22" s="571" t="s">
        <v>148</v>
      </c>
      <c r="AN22" s="572"/>
      <c r="AO22" s="572"/>
      <c r="AP22" s="572"/>
      <c r="AQ22" s="572"/>
      <c r="AR22" s="573"/>
      <c r="AS22" s="554" t="s">
        <v>145</v>
      </c>
      <c r="AT22" s="555"/>
      <c r="AU22" s="555"/>
      <c r="AV22" s="555"/>
      <c r="AW22" s="555"/>
      <c r="AX22" s="577"/>
      <c r="AY22" s="579"/>
      <c r="AZ22" s="580"/>
      <c r="BA22" s="580"/>
      <c r="BB22" s="580"/>
      <c r="BC22" s="580"/>
      <c r="BD22" s="580"/>
      <c r="BE22" s="580"/>
      <c r="BF22" s="580"/>
      <c r="BG22" s="580"/>
      <c r="BH22" s="580"/>
      <c r="BI22" s="580"/>
      <c r="BJ22" s="580"/>
      <c r="BK22" s="580"/>
      <c r="BL22" s="580"/>
      <c r="BM22" s="581"/>
      <c r="BN22" s="582"/>
      <c r="BO22" s="583"/>
      <c r="BP22" s="583"/>
      <c r="BQ22" s="583"/>
      <c r="BR22" s="583"/>
      <c r="BS22" s="583"/>
      <c r="BT22" s="583"/>
      <c r="BU22" s="584"/>
      <c r="BV22" s="582"/>
      <c r="BW22" s="583"/>
      <c r="BX22" s="583"/>
      <c r="BY22" s="583"/>
      <c r="BZ22" s="583"/>
      <c r="CA22" s="583"/>
      <c r="CB22" s="583"/>
      <c r="CC22" s="584"/>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4"/>
      <c r="AN23" s="575"/>
      <c r="AO23" s="575"/>
      <c r="AP23" s="575"/>
      <c r="AQ23" s="575"/>
      <c r="AR23" s="576"/>
      <c r="AS23" s="557"/>
      <c r="AT23" s="558"/>
      <c r="AU23" s="558"/>
      <c r="AV23" s="558"/>
      <c r="AW23" s="558"/>
      <c r="AX23" s="578"/>
      <c r="AY23" s="375" t="s">
        <v>149</v>
      </c>
      <c r="AZ23" s="376"/>
      <c r="BA23" s="376"/>
      <c r="BB23" s="376"/>
      <c r="BC23" s="376"/>
      <c r="BD23" s="376"/>
      <c r="BE23" s="376"/>
      <c r="BF23" s="376"/>
      <c r="BG23" s="376"/>
      <c r="BH23" s="376"/>
      <c r="BI23" s="376"/>
      <c r="BJ23" s="376"/>
      <c r="BK23" s="376"/>
      <c r="BL23" s="376"/>
      <c r="BM23" s="377"/>
      <c r="BN23" s="415">
        <v>9585655</v>
      </c>
      <c r="BO23" s="416"/>
      <c r="BP23" s="416"/>
      <c r="BQ23" s="416"/>
      <c r="BR23" s="416"/>
      <c r="BS23" s="416"/>
      <c r="BT23" s="416"/>
      <c r="BU23" s="417"/>
      <c r="BV23" s="415">
        <v>9747850</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150</v>
      </c>
      <c r="F24" s="445"/>
      <c r="G24" s="445"/>
      <c r="H24" s="445"/>
      <c r="I24" s="445"/>
      <c r="J24" s="445"/>
      <c r="K24" s="446"/>
      <c r="L24" s="466">
        <v>1</v>
      </c>
      <c r="M24" s="467"/>
      <c r="N24" s="467"/>
      <c r="O24" s="467"/>
      <c r="P24" s="506"/>
      <c r="Q24" s="466">
        <v>8180</v>
      </c>
      <c r="R24" s="467"/>
      <c r="S24" s="467"/>
      <c r="T24" s="467"/>
      <c r="U24" s="467"/>
      <c r="V24" s="506"/>
      <c r="W24" s="561"/>
      <c r="X24" s="549"/>
      <c r="Y24" s="550"/>
      <c r="Z24" s="465" t="s">
        <v>151</v>
      </c>
      <c r="AA24" s="445"/>
      <c r="AB24" s="445"/>
      <c r="AC24" s="445"/>
      <c r="AD24" s="445"/>
      <c r="AE24" s="445"/>
      <c r="AF24" s="445"/>
      <c r="AG24" s="446"/>
      <c r="AH24" s="466">
        <v>154</v>
      </c>
      <c r="AI24" s="467"/>
      <c r="AJ24" s="467"/>
      <c r="AK24" s="467"/>
      <c r="AL24" s="506"/>
      <c r="AM24" s="466">
        <v>468930</v>
      </c>
      <c r="AN24" s="467"/>
      <c r="AO24" s="467"/>
      <c r="AP24" s="467"/>
      <c r="AQ24" s="467"/>
      <c r="AR24" s="506"/>
      <c r="AS24" s="466">
        <v>3045</v>
      </c>
      <c r="AT24" s="467"/>
      <c r="AU24" s="467"/>
      <c r="AV24" s="467"/>
      <c r="AW24" s="467"/>
      <c r="AX24" s="468"/>
      <c r="AY24" s="579" t="s">
        <v>152</v>
      </c>
      <c r="AZ24" s="580"/>
      <c r="BA24" s="580"/>
      <c r="BB24" s="580"/>
      <c r="BC24" s="580"/>
      <c r="BD24" s="580"/>
      <c r="BE24" s="580"/>
      <c r="BF24" s="580"/>
      <c r="BG24" s="580"/>
      <c r="BH24" s="580"/>
      <c r="BI24" s="580"/>
      <c r="BJ24" s="580"/>
      <c r="BK24" s="580"/>
      <c r="BL24" s="580"/>
      <c r="BM24" s="581"/>
      <c r="BN24" s="415">
        <v>6955703</v>
      </c>
      <c r="BO24" s="416"/>
      <c r="BP24" s="416"/>
      <c r="BQ24" s="416"/>
      <c r="BR24" s="416"/>
      <c r="BS24" s="416"/>
      <c r="BT24" s="416"/>
      <c r="BU24" s="417"/>
      <c r="BV24" s="415">
        <v>6910391</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153</v>
      </c>
      <c r="F25" s="445"/>
      <c r="G25" s="445"/>
      <c r="H25" s="445"/>
      <c r="I25" s="445"/>
      <c r="J25" s="445"/>
      <c r="K25" s="446"/>
      <c r="L25" s="466">
        <v>1</v>
      </c>
      <c r="M25" s="467"/>
      <c r="N25" s="467"/>
      <c r="O25" s="467"/>
      <c r="P25" s="506"/>
      <c r="Q25" s="466">
        <v>6850</v>
      </c>
      <c r="R25" s="467"/>
      <c r="S25" s="467"/>
      <c r="T25" s="467"/>
      <c r="U25" s="467"/>
      <c r="V25" s="506"/>
      <c r="W25" s="561"/>
      <c r="X25" s="549"/>
      <c r="Y25" s="550"/>
      <c r="Z25" s="465" t="s">
        <v>154</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590081</v>
      </c>
      <c r="BO25" s="379"/>
      <c r="BP25" s="379"/>
      <c r="BQ25" s="379"/>
      <c r="BR25" s="379"/>
      <c r="BS25" s="379"/>
      <c r="BT25" s="379"/>
      <c r="BU25" s="380"/>
      <c r="BV25" s="378">
        <v>592672</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156</v>
      </c>
      <c r="F26" s="445"/>
      <c r="G26" s="445"/>
      <c r="H26" s="445"/>
      <c r="I26" s="445"/>
      <c r="J26" s="445"/>
      <c r="K26" s="446"/>
      <c r="L26" s="466">
        <v>1</v>
      </c>
      <c r="M26" s="467"/>
      <c r="N26" s="467"/>
      <c r="O26" s="467"/>
      <c r="P26" s="506"/>
      <c r="Q26" s="466">
        <v>5980</v>
      </c>
      <c r="R26" s="467"/>
      <c r="S26" s="467"/>
      <c r="T26" s="467"/>
      <c r="U26" s="467"/>
      <c r="V26" s="506"/>
      <c r="W26" s="561"/>
      <c r="X26" s="549"/>
      <c r="Y26" s="550"/>
      <c r="Z26" s="465" t="s">
        <v>157</v>
      </c>
      <c r="AA26" s="585"/>
      <c r="AB26" s="585"/>
      <c r="AC26" s="585"/>
      <c r="AD26" s="585"/>
      <c r="AE26" s="585"/>
      <c r="AF26" s="585"/>
      <c r="AG26" s="586"/>
      <c r="AH26" s="466">
        <v>20</v>
      </c>
      <c r="AI26" s="467"/>
      <c r="AJ26" s="467"/>
      <c r="AK26" s="467"/>
      <c r="AL26" s="506"/>
      <c r="AM26" s="466">
        <v>64100</v>
      </c>
      <c r="AN26" s="467"/>
      <c r="AO26" s="467"/>
      <c r="AP26" s="467"/>
      <c r="AQ26" s="467"/>
      <c r="AR26" s="506"/>
      <c r="AS26" s="466">
        <v>3205</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3600</v>
      </c>
      <c r="R27" s="467"/>
      <c r="S27" s="467"/>
      <c r="T27" s="467"/>
      <c r="U27" s="467"/>
      <c r="V27" s="506"/>
      <c r="W27" s="561"/>
      <c r="X27" s="549"/>
      <c r="Y27" s="550"/>
      <c r="Z27" s="465" t="s">
        <v>160</v>
      </c>
      <c r="AA27" s="445"/>
      <c r="AB27" s="445"/>
      <c r="AC27" s="445"/>
      <c r="AD27" s="445"/>
      <c r="AE27" s="445"/>
      <c r="AF27" s="445"/>
      <c r="AG27" s="446"/>
      <c r="AH27" s="466">
        <v>13</v>
      </c>
      <c r="AI27" s="467"/>
      <c r="AJ27" s="467"/>
      <c r="AK27" s="467"/>
      <c r="AL27" s="506"/>
      <c r="AM27" s="466">
        <v>39182</v>
      </c>
      <c r="AN27" s="467"/>
      <c r="AO27" s="467"/>
      <c r="AP27" s="467"/>
      <c r="AQ27" s="467"/>
      <c r="AR27" s="506"/>
      <c r="AS27" s="466">
        <v>3014</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2">
        <v>749517</v>
      </c>
      <c r="BO27" s="583"/>
      <c r="BP27" s="583"/>
      <c r="BQ27" s="583"/>
      <c r="BR27" s="583"/>
      <c r="BS27" s="583"/>
      <c r="BT27" s="583"/>
      <c r="BU27" s="584"/>
      <c r="BV27" s="582">
        <v>748410</v>
      </c>
      <c r="BW27" s="583"/>
      <c r="BX27" s="583"/>
      <c r="BY27" s="583"/>
      <c r="BZ27" s="583"/>
      <c r="CA27" s="583"/>
      <c r="CB27" s="583"/>
      <c r="CC27" s="584"/>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162</v>
      </c>
      <c r="F28" s="445"/>
      <c r="G28" s="445"/>
      <c r="H28" s="445"/>
      <c r="I28" s="445"/>
      <c r="J28" s="445"/>
      <c r="K28" s="446"/>
      <c r="L28" s="466">
        <v>1</v>
      </c>
      <c r="M28" s="467"/>
      <c r="N28" s="467"/>
      <c r="O28" s="467"/>
      <c r="P28" s="506"/>
      <c r="Q28" s="466">
        <v>3020</v>
      </c>
      <c r="R28" s="467"/>
      <c r="S28" s="467"/>
      <c r="T28" s="467"/>
      <c r="U28" s="467"/>
      <c r="V28" s="506"/>
      <c r="W28" s="561"/>
      <c r="X28" s="549"/>
      <c r="Y28" s="550"/>
      <c r="Z28" s="465" t="s">
        <v>163</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1872089</v>
      </c>
      <c r="BO28" s="379"/>
      <c r="BP28" s="379"/>
      <c r="BQ28" s="379"/>
      <c r="BR28" s="379"/>
      <c r="BS28" s="379"/>
      <c r="BT28" s="379"/>
      <c r="BU28" s="380"/>
      <c r="BV28" s="378">
        <v>1868213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166</v>
      </c>
      <c r="F29" s="445"/>
      <c r="G29" s="445"/>
      <c r="H29" s="445"/>
      <c r="I29" s="445"/>
      <c r="J29" s="445"/>
      <c r="K29" s="446"/>
      <c r="L29" s="466">
        <v>11</v>
      </c>
      <c r="M29" s="467"/>
      <c r="N29" s="467"/>
      <c r="O29" s="467"/>
      <c r="P29" s="506"/>
      <c r="Q29" s="466">
        <v>2840</v>
      </c>
      <c r="R29" s="467"/>
      <c r="S29" s="467"/>
      <c r="T29" s="467"/>
      <c r="U29" s="467"/>
      <c r="V29" s="506"/>
      <c r="W29" s="562"/>
      <c r="X29" s="563"/>
      <c r="Y29" s="564"/>
      <c r="Z29" s="465" t="s">
        <v>167</v>
      </c>
      <c r="AA29" s="445"/>
      <c r="AB29" s="445"/>
      <c r="AC29" s="445"/>
      <c r="AD29" s="445"/>
      <c r="AE29" s="445"/>
      <c r="AF29" s="445"/>
      <c r="AG29" s="446"/>
      <c r="AH29" s="466">
        <v>167</v>
      </c>
      <c r="AI29" s="467"/>
      <c r="AJ29" s="467"/>
      <c r="AK29" s="467"/>
      <c r="AL29" s="506"/>
      <c r="AM29" s="466">
        <v>508112</v>
      </c>
      <c r="AN29" s="467"/>
      <c r="AO29" s="467"/>
      <c r="AP29" s="467"/>
      <c r="AQ29" s="467"/>
      <c r="AR29" s="506"/>
      <c r="AS29" s="466">
        <v>3043</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192516</v>
      </c>
      <c r="BO29" s="416"/>
      <c r="BP29" s="416"/>
      <c r="BQ29" s="416"/>
      <c r="BR29" s="416"/>
      <c r="BS29" s="416"/>
      <c r="BT29" s="416"/>
      <c r="BU29" s="417"/>
      <c r="BV29" s="415">
        <v>180670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98.7</v>
      </c>
      <c r="AI30" s="532"/>
      <c r="AJ30" s="532"/>
      <c r="AK30" s="532"/>
      <c r="AL30" s="532"/>
      <c r="AM30" s="532"/>
      <c r="AN30" s="532"/>
      <c r="AO30" s="532"/>
      <c r="AP30" s="532"/>
      <c r="AQ30" s="532"/>
      <c r="AR30" s="532"/>
      <c r="AS30" s="532"/>
      <c r="AT30" s="532"/>
      <c r="AU30" s="532"/>
      <c r="AV30" s="532"/>
      <c r="AW30" s="532"/>
      <c r="AX30" s="534"/>
      <c r="AY30" s="593"/>
      <c r="AZ30" s="594"/>
      <c r="BA30" s="594"/>
      <c r="BB30" s="595"/>
      <c r="BC30" s="579" t="s">
        <v>170</v>
      </c>
      <c r="BD30" s="580"/>
      <c r="BE30" s="580"/>
      <c r="BF30" s="580"/>
      <c r="BG30" s="580"/>
      <c r="BH30" s="580"/>
      <c r="BI30" s="580"/>
      <c r="BJ30" s="580"/>
      <c r="BK30" s="580"/>
      <c r="BL30" s="580"/>
      <c r="BM30" s="581"/>
      <c r="BN30" s="582">
        <v>457255</v>
      </c>
      <c r="BO30" s="583"/>
      <c r="BP30" s="583"/>
      <c r="BQ30" s="583"/>
      <c r="BR30" s="583"/>
      <c r="BS30" s="583"/>
      <c r="BT30" s="583"/>
      <c r="BU30" s="584"/>
      <c r="BV30" s="582">
        <v>455459</v>
      </c>
      <c r="BW30" s="583"/>
      <c r="BX30" s="583"/>
      <c r="BY30" s="583"/>
      <c r="BZ30" s="583"/>
      <c r="CA30" s="583"/>
      <c r="CB30" s="583"/>
      <c r="CC30" s="58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国民健康保険事業</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水道事業</v>
      </c>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IF('各会計、関係団体の財政状況及び健全化判断比率'!B32="","",'各会計、関係団体の財政状況及び健全化判断比率'!B32)</f>
        <v>公共下水道事業</v>
      </c>
      <c r="BH34" s="597"/>
      <c r="BI34" s="597"/>
      <c r="BJ34" s="597"/>
      <c r="BK34" s="597"/>
      <c r="BL34" s="597"/>
      <c r="BM34" s="597"/>
      <c r="BN34" s="597"/>
      <c r="BO34" s="597"/>
      <c r="BP34" s="597"/>
      <c r="BQ34" s="597"/>
      <c r="BR34" s="597"/>
      <c r="BS34" s="597"/>
      <c r="BT34" s="597"/>
      <c r="BU34" s="597"/>
      <c r="BV34" s="165"/>
      <c r="BW34" s="596">
        <f>IF(BY34="","",MAX(C34:D43,U34:V43,AM34:AN43,BE34:BF43)+1)</f>
        <v>7</v>
      </c>
      <c r="BX34" s="596"/>
      <c r="BY34" s="597" t="str">
        <f>IF('各会計、関係団体の財政状況及び健全化判断比率'!B68="","",'各会計、関係団体の財政状況及び健全化判断比率'!B68)</f>
        <v>老人福祉施設三室園組合</v>
      </c>
      <c r="BZ34" s="597"/>
      <c r="CA34" s="597"/>
      <c r="CB34" s="597"/>
      <c r="CC34" s="597"/>
      <c r="CD34" s="597"/>
      <c r="CE34" s="597"/>
      <c r="CF34" s="597"/>
      <c r="CG34" s="597"/>
      <c r="CH34" s="597"/>
      <c r="CI34" s="597"/>
      <c r="CJ34" s="597"/>
      <c r="CK34" s="597"/>
      <c r="CL34" s="597"/>
      <c r="CM34" s="597"/>
      <c r="CN34" s="165"/>
      <c r="CO34" s="596">
        <f>IF(CQ34="","",MAX(C34:D43,U34:V43,AM34:AN43,BE34:BF43,BW34:BX43)+1)</f>
        <v>13</v>
      </c>
      <c r="CP34" s="596"/>
      <c r="CQ34" s="597" t="str">
        <f>IF('各会計、関係団体の財政状況及び健全化判断比率'!BS7="","",'各会計、関係団体の財政状況及び健全化判断比率'!BS7)</f>
        <v>斑鳩町文化振興財団</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介護保険事業</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8</v>
      </c>
      <c r="BX35" s="596"/>
      <c r="BY35" s="597" t="str">
        <f>IF('各会計、関係団体の財政状況及び健全化判断比率'!B69="","",'各会計、関係団体の財政状況及び健全化判断比率'!B69)</f>
        <v>奈良県市町村総合事務組合</v>
      </c>
      <c r="BZ35" s="597"/>
      <c r="CA35" s="597"/>
      <c r="CB35" s="597"/>
      <c r="CC35" s="597"/>
      <c r="CD35" s="597"/>
      <c r="CE35" s="597"/>
      <c r="CF35" s="597"/>
      <c r="CG35" s="597"/>
      <c r="CH35" s="597"/>
      <c r="CI35" s="597"/>
      <c r="CJ35" s="597"/>
      <c r="CK35" s="597"/>
      <c r="CL35" s="597"/>
      <c r="CM35" s="597"/>
      <c r="CN35" s="165"/>
      <c r="CO35" s="596">
        <f t="shared" ref="CO35:CO43" si="3">IF(CQ35="","",CO34+1)</f>
        <v>14</v>
      </c>
      <c r="CP35" s="596"/>
      <c r="CQ35" s="597" t="str">
        <f>IF('各会計、関係団体の財政状況及び健全化判断比率'!BS8="","",'各会計、関係団体の財政状況及び健全化判断比率'!BS8)</f>
        <v>斑鳩町観光協会</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9</v>
      </c>
      <c r="BX36" s="596"/>
      <c r="BY36" s="597" t="str">
        <f>IF('各会計、関係団体の財政状況及び健全化判断比率'!B70="","",'各会計、関係団体の財政状況及び健全化判断比率'!B70)</f>
        <v>西和衛生試験センター組合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10</v>
      </c>
      <c r="BX37" s="596"/>
      <c r="BY37" s="597" t="str">
        <f>IF('各会計、関係団体の財政状況及び健全化判断比率'!B71="","",'各会計、関係団体の財政状況及び健全化判断比率'!B71)</f>
        <v>王寺周辺広域休日応急診療施設組合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11</v>
      </c>
      <c r="BX38" s="596"/>
      <c r="BY38" s="597" t="str">
        <f>IF('各会計、関係団体の財政状況及び健全化判断比率'!B72="","",'各会計、関係団体の財政状況及び健全化判断比率'!B72)</f>
        <v>奈良県後期高齢者医療広域連合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12</v>
      </c>
      <c r="BX39" s="596"/>
      <c r="BY39" s="597" t="str">
        <f>IF('各会計、関係団体の財政状況及び健全化判断比率'!B73="","",'各会計、関係団体の財政状況及び健全化判断比率'!B73)</f>
        <v>奈良県広域消防組合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1" t="s">
        <v>524</v>
      </c>
      <c r="D34" s="1181"/>
      <c r="E34" s="1182"/>
      <c r="F34" s="32" t="s">
        <v>525</v>
      </c>
      <c r="G34" s="33" t="s">
        <v>526</v>
      </c>
      <c r="H34" s="33" t="s">
        <v>527</v>
      </c>
      <c r="I34" s="33" t="s">
        <v>528</v>
      </c>
      <c r="J34" s="34" t="s">
        <v>529</v>
      </c>
      <c r="K34" s="22"/>
      <c r="L34" s="22"/>
      <c r="M34" s="22"/>
      <c r="N34" s="22"/>
      <c r="O34" s="22"/>
      <c r="P34" s="22"/>
    </row>
    <row r="35" spans="1:16" ht="39" customHeight="1" x14ac:dyDescent="0.15">
      <c r="A35" s="22"/>
      <c r="B35" s="35"/>
      <c r="C35" s="1175" t="s">
        <v>530</v>
      </c>
      <c r="D35" s="1176"/>
      <c r="E35" s="1177"/>
      <c r="F35" s="36">
        <v>11.4</v>
      </c>
      <c r="G35" s="37">
        <v>10.09</v>
      </c>
      <c r="H35" s="37">
        <v>11.76</v>
      </c>
      <c r="I35" s="37">
        <v>6.92</v>
      </c>
      <c r="J35" s="38">
        <v>7.75</v>
      </c>
      <c r="K35" s="22"/>
      <c r="L35" s="22"/>
      <c r="M35" s="22"/>
      <c r="N35" s="22"/>
      <c r="O35" s="22"/>
      <c r="P35" s="22"/>
    </row>
    <row r="36" spans="1:16" ht="39" customHeight="1" x14ac:dyDescent="0.15">
      <c r="A36" s="22"/>
      <c r="B36" s="35"/>
      <c r="C36" s="1175" t="s">
        <v>531</v>
      </c>
      <c r="D36" s="1176"/>
      <c r="E36" s="1177"/>
      <c r="F36" s="36">
        <v>5.03</v>
      </c>
      <c r="G36" s="37">
        <v>5.5</v>
      </c>
      <c r="H36" s="37">
        <v>5.75</v>
      </c>
      <c r="I36" s="37">
        <v>5.55</v>
      </c>
      <c r="J36" s="38">
        <v>5.08</v>
      </c>
      <c r="K36" s="22"/>
      <c r="L36" s="22"/>
      <c r="M36" s="22"/>
      <c r="N36" s="22"/>
      <c r="O36" s="22"/>
      <c r="P36" s="22"/>
    </row>
    <row r="37" spans="1:16" ht="39" customHeight="1" x14ac:dyDescent="0.15">
      <c r="A37" s="22"/>
      <c r="B37" s="35"/>
      <c r="C37" s="1175" t="s">
        <v>532</v>
      </c>
      <c r="D37" s="1176"/>
      <c r="E37" s="1177"/>
      <c r="F37" s="36">
        <v>0.27</v>
      </c>
      <c r="G37" s="37">
        <v>0.64</v>
      </c>
      <c r="H37" s="37">
        <v>0.51</v>
      </c>
      <c r="I37" s="37">
        <v>0.72</v>
      </c>
      <c r="J37" s="38">
        <v>1.48</v>
      </c>
      <c r="K37" s="22"/>
      <c r="L37" s="22"/>
      <c r="M37" s="22"/>
      <c r="N37" s="22"/>
      <c r="O37" s="22"/>
      <c r="P37" s="22"/>
    </row>
    <row r="38" spans="1:16" ht="39" customHeight="1" x14ac:dyDescent="0.15">
      <c r="A38" s="22"/>
      <c r="B38" s="35"/>
      <c r="C38" s="1175" t="s">
        <v>533</v>
      </c>
      <c r="D38" s="1176"/>
      <c r="E38" s="1177"/>
      <c r="F38" s="36">
        <v>0.02</v>
      </c>
      <c r="G38" s="37">
        <v>0</v>
      </c>
      <c r="H38" s="37">
        <v>0.01</v>
      </c>
      <c r="I38" s="37">
        <v>0.02</v>
      </c>
      <c r="J38" s="38">
        <v>0</v>
      </c>
      <c r="K38" s="22"/>
      <c r="L38" s="22"/>
      <c r="M38" s="22"/>
      <c r="N38" s="22"/>
      <c r="O38" s="22"/>
      <c r="P38" s="22"/>
    </row>
    <row r="39" spans="1:16" ht="39" customHeight="1" x14ac:dyDescent="0.15">
      <c r="A39" s="22"/>
      <c r="B39" s="35"/>
      <c r="C39" s="1175" t="s">
        <v>534</v>
      </c>
      <c r="D39" s="1176"/>
      <c r="E39" s="1177"/>
      <c r="F39" s="36">
        <v>0</v>
      </c>
      <c r="G39" s="37">
        <v>0</v>
      </c>
      <c r="H39" s="37">
        <v>0</v>
      </c>
      <c r="I39" s="37">
        <v>0</v>
      </c>
      <c r="J39" s="38">
        <v>0</v>
      </c>
      <c r="K39" s="22"/>
      <c r="L39" s="22"/>
      <c r="M39" s="22"/>
      <c r="N39" s="22"/>
      <c r="O39" s="22"/>
      <c r="P39" s="22"/>
    </row>
    <row r="40" spans="1:16" ht="39" customHeight="1" x14ac:dyDescent="0.15">
      <c r="A40" s="22"/>
      <c r="B40" s="35"/>
      <c r="C40" s="1175"/>
      <c r="D40" s="1176"/>
      <c r="E40" s="1177"/>
      <c r="F40" s="36"/>
      <c r="G40" s="37"/>
      <c r="H40" s="37"/>
      <c r="I40" s="37"/>
      <c r="J40" s="38"/>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535</v>
      </c>
      <c r="D42" s="1176"/>
      <c r="E42" s="1177"/>
      <c r="F42" s="36" t="s">
        <v>477</v>
      </c>
      <c r="G42" s="37" t="s">
        <v>477</v>
      </c>
      <c r="H42" s="37" t="s">
        <v>477</v>
      </c>
      <c r="I42" s="37" t="s">
        <v>477</v>
      </c>
      <c r="J42" s="38" t="s">
        <v>477</v>
      </c>
      <c r="K42" s="22"/>
      <c r="L42" s="22"/>
      <c r="M42" s="22"/>
      <c r="N42" s="22"/>
      <c r="O42" s="22"/>
      <c r="P42" s="22"/>
    </row>
    <row r="43" spans="1:16" ht="39" customHeight="1" thickBot="1" x14ac:dyDescent="0.2">
      <c r="A43" s="22"/>
      <c r="B43" s="40"/>
      <c r="C43" s="1178" t="s">
        <v>536</v>
      </c>
      <c r="D43" s="1179"/>
      <c r="E43" s="1180"/>
      <c r="F43" s="41" t="s">
        <v>477</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915</v>
      </c>
      <c r="L45" s="60">
        <v>923</v>
      </c>
      <c r="M45" s="60">
        <v>946</v>
      </c>
      <c r="N45" s="60">
        <v>933</v>
      </c>
      <c r="O45" s="61">
        <v>858</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477</v>
      </c>
      <c r="L46" s="64" t="s">
        <v>477</v>
      </c>
      <c r="M46" s="64" t="s">
        <v>477</v>
      </c>
      <c r="N46" s="64" t="s">
        <v>477</v>
      </c>
      <c r="O46" s="65" t="s">
        <v>477</v>
      </c>
      <c r="P46" s="48"/>
      <c r="Q46" s="48"/>
      <c r="R46" s="48"/>
      <c r="S46" s="48"/>
      <c r="T46" s="48"/>
      <c r="U46" s="48"/>
    </row>
    <row r="47" spans="1:21" ht="30.75" customHeight="1" x14ac:dyDescent="0.15">
      <c r="A47" s="48"/>
      <c r="B47" s="1193"/>
      <c r="C47" s="1194"/>
      <c r="D47" s="62"/>
      <c r="E47" s="1185" t="s">
        <v>14</v>
      </c>
      <c r="F47" s="1185"/>
      <c r="G47" s="1185"/>
      <c r="H47" s="1185"/>
      <c r="I47" s="1185"/>
      <c r="J47" s="1186"/>
      <c r="K47" s="63">
        <v>7</v>
      </c>
      <c r="L47" s="64">
        <v>3</v>
      </c>
      <c r="M47" s="64" t="s">
        <v>477</v>
      </c>
      <c r="N47" s="64" t="s">
        <v>477</v>
      </c>
      <c r="O47" s="65" t="s">
        <v>477</v>
      </c>
      <c r="P47" s="48"/>
      <c r="Q47" s="48"/>
      <c r="R47" s="48"/>
      <c r="S47" s="48"/>
      <c r="T47" s="48"/>
      <c r="U47" s="48"/>
    </row>
    <row r="48" spans="1:21" ht="30.75" customHeight="1" x14ac:dyDescent="0.15">
      <c r="A48" s="48"/>
      <c r="B48" s="1193"/>
      <c r="C48" s="1194"/>
      <c r="D48" s="62"/>
      <c r="E48" s="1185" t="s">
        <v>15</v>
      </c>
      <c r="F48" s="1185"/>
      <c r="G48" s="1185"/>
      <c r="H48" s="1185"/>
      <c r="I48" s="1185"/>
      <c r="J48" s="1186"/>
      <c r="K48" s="63">
        <v>333</v>
      </c>
      <c r="L48" s="64">
        <v>351</v>
      </c>
      <c r="M48" s="64">
        <v>380</v>
      </c>
      <c r="N48" s="64">
        <v>398</v>
      </c>
      <c r="O48" s="65">
        <v>409</v>
      </c>
      <c r="P48" s="48"/>
      <c r="Q48" s="48"/>
      <c r="R48" s="48"/>
      <c r="S48" s="48"/>
      <c r="T48" s="48"/>
      <c r="U48" s="48"/>
    </row>
    <row r="49" spans="1:21" ht="30.75" customHeight="1" x14ac:dyDescent="0.15">
      <c r="A49" s="48"/>
      <c r="B49" s="1193"/>
      <c r="C49" s="1194"/>
      <c r="D49" s="62"/>
      <c r="E49" s="1185" t="s">
        <v>16</v>
      </c>
      <c r="F49" s="1185"/>
      <c r="G49" s="1185"/>
      <c r="H49" s="1185"/>
      <c r="I49" s="1185"/>
      <c r="J49" s="1186"/>
      <c r="K49" s="63">
        <v>8</v>
      </c>
      <c r="L49" s="64">
        <v>11</v>
      </c>
      <c r="M49" s="64">
        <v>20</v>
      </c>
      <c r="N49" s="64">
        <v>9</v>
      </c>
      <c r="O49" s="65">
        <v>8</v>
      </c>
      <c r="P49" s="48"/>
      <c r="Q49" s="48"/>
      <c r="R49" s="48"/>
      <c r="S49" s="48"/>
      <c r="T49" s="48"/>
      <c r="U49" s="48"/>
    </row>
    <row r="50" spans="1:21" ht="30.75" customHeight="1" x14ac:dyDescent="0.15">
      <c r="A50" s="48"/>
      <c r="B50" s="1193"/>
      <c r="C50" s="1194"/>
      <c r="D50" s="62"/>
      <c r="E50" s="1185" t="s">
        <v>17</v>
      </c>
      <c r="F50" s="1185"/>
      <c r="G50" s="1185"/>
      <c r="H50" s="1185"/>
      <c r="I50" s="1185"/>
      <c r="J50" s="1186"/>
      <c r="K50" s="63" t="s">
        <v>477</v>
      </c>
      <c r="L50" s="64" t="s">
        <v>477</v>
      </c>
      <c r="M50" s="64" t="s">
        <v>477</v>
      </c>
      <c r="N50" s="64" t="s">
        <v>477</v>
      </c>
      <c r="O50" s="65" t="s">
        <v>477</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477</v>
      </c>
      <c r="L51" s="64" t="s">
        <v>477</v>
      </c>
      <c r="M51" s="64" t="s">
        <v>477</v>
      </c>
      <c r="N51" s="64" t="s">
        <v>477</v>
      </c>
      <c r="O51" s="65" t="s">
        <v>477</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926</v>
      </c>
      <c r="L52" s="64">
        <v>959</v>
      </c>
      <c r="M52" s="64">
        <v>986</v>
      </c>
      <c r="N52" s="64">
        <v>1016</v>
      </c>
      <c r="O52" s="65">
        <v>931</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337</v>
      </c>
      <c r="L53" s="69">
        <v>329</v>
      </c>
      <c r="M53" s="69">
        <v>360</v>
      </c>
      <c r="N53" s="69">
        <v>324</v>
      </c>
      <c r="O53" s="70">
        <v>344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199" t="s">
        <v>24</v>
      </c>
      <c r="C41" s="1200"/>
      <c r="D41" s="81"/>
      <c r="E41" s="1205" t="s">
        <v>25</v>
      </c>
      <c r="F41" s="1205"/>
      <c r="G41" s="1205"/>
      <c r="H41" s="1206"/>
      <c r="I41" s="82">
        <v>9976</v>
      </c>
      <c r="J41" s="83">
        <v>9899</v>
      </c>
      <c r="K41" s="83">
        <v>10040</v>
      </c>
      <c r="L41" s="83">
        <v>9748</v>
      </c>
      <c r="M41" s="84">
        <v>9586</v>
      </c>
    </row>
    <row r="42" spans="2:13" ht="27.75" customHeight="1" x14ac:dyDescent="0.15">
      <c r="B42" s="1201"/>
      <c r="C42" s="1202"/>
      <c r="D42" s="85"/>
      <c r="E42" s="1207" t="s">
        <v>26</v>
      </c>
      <c r="F42" s="1207"/>
      <c r="G42" s="1207"/>
      <c r="H42" s="1208"/>
      <c r="I42" s="86" t="s">
        <v>477</v>
      </c>
      <c r="J42" s="87" t="s">
        <v>477</v>
      </c>
      <c r="K42" s="87" t="s">
        <v>477</v>
      </c>
      <c r="L42" s="87" t="s">
        <v>477</v>
      </c>
      <c r="M42" s="88" t="s">
        <v>477</v>
      </c>
    </row>
    <row r="43" spans="2:13" ht="27.75" customHeight="1" x14ac:dyDescent="0.15">
      <c r="B43" s="1201"/>
      <c r="C43" s="1202"/>
      <c r="D43" s="85"/>
      <c r="E43" s="1207" t="s">
        <v>27</v>
      </c>
      <c r="F43" s="1207"/>
      <c r="G43" s="1207"/>
      <c r="H43" s="1208"/>
      <c r="I43" s="86">
        <v>6506</v>
      </c>
      <c r="J43" s="87">
        <v>6668</v>
      </c>
      <c r="K43" s="87">
        <v>6779</v>
      </c>
      <c r="L43" s="87">
        <v>6815</v>
      </c>
      <c r="M43" s="88">
        <v>6778</v>
      </c>
    </row>
    <row r="44" spans="2:13" ht="27.75" customHeight="1" x14ac:dyDescent="0.15">
      <c r="B44" s="1201"/>
      <c r="C44" s="1202"/>
      <c r="D44" s="85"/>
      <c r="E44" s="1207" t="s">
        <v>28</v>
      </c>
      <c r="F44" s="1207"/>
      <c r="G44" s="1207"/>
      <c r="H44" s="1208"/>
      <c r="I44" s="86">
        <v>172</v>
      </c>
      <c r="J44" s="87">
        <v>149</v>
      </c>
      <c r="K44" s="87">
        <v>122</v>
      </c>
      <c r="L44" s="87">
        <v>135</v>
      </c>
      <c r="M44" s="88">
        <v>175</v>
      </c>
    </row>
    <row r="45" spans="2:13" ht="27.75" customHeight="1" x14ac:dyDescent="0.15">
      <c r="B45" s="1201"/>
      <c r="C45" s="1202"/>
      <c r="D45" s="85"/>
      <c r="E45" s="1207" t="s">
        <v>29</v>
      </c>
      <c r="F45" s="1207"/>
      <c r="G45" s="1207"/>
      <c r="H45" s="1208"/>
      <c r="I45" s="86">
        <v>2068</v>
      </c>
      <c r="J45" s="87">
        <v>2073</v>
      </c>
      <c r="K45" s="87">
        <v>1983</v>
      </c>
      <c r="L45" s="87">
        <v>1884</v>
      </c>
      <c r="M45" s="88">
        <v>1823</v>
      </c>
    </row>
    <row r="46" spans="2:13" ht="27.75" customHeight="1" x14ac:dyDescent="0.15">
      <c r="B46" s="1201"/>
      <c r="C46" s="1202"/>
      <c r="D46" s="85"/>
      <c r="E46" s="1207" t="s">
        <v>30</v>
      </c>
      <c r="F46" s="1207"/>
      <c r="G46" s="1207"/>
      <c r="H46" s="1208"/>
      <c r="I46" s="86" t="s">
        <v>477</v>
      </c>
      <c r="J46" s="87" t="s">
        <v>477</v>
      </c>
      <c r="K46" s="87" t="s">
        <v>477</v>
      </c>
      <c r="L46" s="87" t="s">
        <v>477</v>
      </c>
      <c r="M46" s="88" t="s">
        <v>477</v>
      </c>
    </row>
    <row r="47" spans="2:13" ht="27.75" customHeight="1" x14ac:dyDescent="0.15">
      <c r="B47" s="1201"/>
      <c r="C47" s="1202"/>
      <c r="D47" s="85"/>
      <c r="E47" s="1207" t="s">
        <v>31</v>
      </c>
      <c r="F47" s="1207"/>
      <c r="G47" s="1207"/>
      <c r="H47" s="1208"/>
      <c r="I47" s="86" t="s">
        <v>477</v>
      </c>
      <c r="J47" s="87" t="s">
        <v>477</v>
      </c>
      <c r="K47" s="87" t="s">
        <v>477</v>
      </c>
      <c r="L47" s="87" t="s">
        <v>477</v>
      </c>
      <c r="M47" s="88" t="s">
        <v>477</v>
      </c>
    </row>
    <row r="48" spans="2:13" ht="27.75" customHeight="1" x14ac:dyDescent="0.15">
      <c r="B48" s="1203"/>
      <c r="C48" s="1204"/>
      <c r="D48" s="85"/>
      <c r="E48" s="1207" t="s">
        <v>32</v>
      </c>
      <c r="F48" s="1207"/>
      <c r="G48" s="1207"/>
      <c r="H48" s="1208"/>
      <c r="I48" s="86" t="s">
        <v>477</v>
      </c>
      <c r="J48" s="87" t="s">
        <v>477</v>
      </c>
      <c r="K48" s="87" t="s">
        <v>477</v>
      </c>
      <c r="L48" s="87" t="s">
        <v>477</v>
      </c>
      <c r="M48" s="88" t="s">
        <v>477</v>
      </c>
    </row>
    <row r="49" spans="2:13" ht="27.75" customHeight="1" x14ac:dyDescent="0.15">
      <c r="B49" s="1209" t="s">
        <v>33</v>
      </c>
      <c r="C49" s="1210"/>
      <c r="D49" s="89"/>
      <c r="E49" s="1207" t="s">
        <v>34</v>
      </c>
      <c r="F49" s="1207"/>
      <c r="G49" s="1207"/>
      <c r="H49" s="1208"/>
      <c r="I49" s="86">
        <v>2720</v>
      </c>
      <c r="J49" s="87">
        <v>2867</v>
      </c>
      <c r="K49" s="87">
        <v>2918</v>
      </c>
      <c r="L49" s="87">
        <v>2942</v>
      </c>
      <c r="M49" s="88">
        <v>2974</v>
      </c>
    </row>
    <row r="50" spans="2:13" ht="27.75" customHeight="1" x14ac:dyDescent="0.15">
      <c r="B50" s="1201"/>
      <c r="C50" s="1202"/>
      <c r="D50" s="85"/>
      <c r="E50" s="1207" t="s">
        <v>35</v>
      </c>
      <c r="F50" s="1207"/>
      <c r="G50" s="1207"/>
      <c r="H50" s="1208"/>
      <c r="I50" s="86">
        <v>5471</v>
      </c>
      <c r="J50" s="87">
        <v>5058</v>
      </c>
      <c r="K50" s="87">
        <v>4568</v>
      </c>
      <c r="L50" s="87">
        <v>4001</v>
      </c>
      <c r="M50" s="88">
        <v>3578</v>
      </c>
    </row>
    <row r="51" spans="2:13" ht="27.75" customHeight="1" x14ac:dyDescent="0.15">
      <c r="B51" s="1203"/>
      <c r="C51" s="1204"/>
      <c r="D51" s="85"/>
      <c r="E51" s="1207" t="s">
        <v>36</v>
      </c>
      <c r="F51" s="1207"/>
      <c r="G51" s="1207"/>
      <c r="H51" s="1208"/>
      <c r="I51" s="86">
        <v>9659</v>
      </c>
      <c r="J51" s="87">
        <v>9808</v>
      </c>
      <c r="K51" s="87">
        <v>9860</v>
      </c>
      <c r="L51" s="87">
        <v>9812</v>
      </c>
      <c r="M51" s="88">
        <v>9768</v>
      </c>
    </row>
    <row r="52" spans="2:13" ht="27.75" customHeight="1" thickBot="1" x14ac:dyDescent="0.2">
      <c r="B52" s="1211" t="s">
        <v>37</v>
      </c>
      <c r="C52" s="1212"/>
      <c r="D52" s="90"/>
      <c r="E52" s="1213" t="s">
        <v>38</v>
      </c>
      <c r="F52" s="1213"/>
      <c r="G52" s="1213"/>
      <c r="H52" s="1214"/>
      <c r="I52" s="91">
        <v>870</v>
      </c>
      <c r="J52" s="92">
        <v>1057</v>
      </c>
      <c r="K52" s="92">
        <v>1576</v>
      </c>
      <c r="L52" s="92">
        <v>1826</v>
      </c>
      <c r="M52" s="93">
        <v>2042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545</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545</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546</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547</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548</v>
      </c>
    </row>
    <row r="50" spans="1:17" x14ac:dyDescent="0.15">
      <c r="B50" s="248"/>
      <c r="C50" s="244"/>
      <c r="D50" s="244"/>
      <c r="E50" s="244"/>
      <c r="F50" s="244"/>
      <c r="G50" s="1224"/>
      <c r="H50" s="1225"/>
      <c r="I50" s="1225"/>
      <c r="J50" s="1226"/>
      <c r="K50" s="354" t="s">
        <v>517</v>
      </c>
      <c r="L50" s="354" t="s">
        <v>518</v>
      </c>
      <c r="M50" s="354" t="s">
        <v>519</v>
      </c>
      <c r="N50" s="354" t="s">
        <v>520</v>
      </c>
      <c r="O50" s="354" t="s">
        <v>521</v>
      </c>
    </row>
    <row r="51" spans="1:17" x14ac:dyDescent="0.15">
      <c r="B51" s="248"/>
      <c r="C51" s="244"/>
      <c r="D51" s="244"/>
      <c r="E51" s="244"/>
      <c r="F51" s="244"/>
      <c r="G51" s="1227" t="s">
        <v>549</v>
      </c>
      <c r="H51" s="1228"/>
      <c r="I51" s="1233" t="s">
        <v>550</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551</v>
      </c>
      <c r="J53" s="1237"/>
      <c r="K53" s="1244"/>
      <c r="L53" s="1244"/>
      <c r="M53" s="1244"/>
      <c r="N53" s="1244"/>
      <c r="O53" s="1244"/>
    </row>
    <row r="54" spans="1:17" x14ac:dyDescent="0.15">
      <c r="A54" s="355"/>
      <c r="B54" s="248"/>
      <c r="C54" s="244"/>
      <c r="D54" s="244"/>
      <c r="E54" s="244"/>
      <c r="F54" s="244"/>
      <c r="G54" s="1231"/>
      <c r="H54" s="1232"/>
      <c r="I54" s="1237"/>
      <c r="J54" s="1237"/>
      <c r="K54" s="1245"/>
      <c r="L54" s="1245"/>
      <c r="M54" s="1245"/>
      <c r="N54" s="1245"/>
      <c r="O54" s="1245"/>
    </row>
    <row r="55" spans="1:17" x14ac:dyDescent="0.15">
      <c r="A55" s="355"/>
      <c r="B55" s="248"/>
      <c r="C55" s="244"/>
      <c r="D55" s="244"/>
      <c r="E55" s="244"/>
      <c r="F55" s="244"/>
      <c r="G55" s="1238" t="s">
        <v>552</v>
      </c>
      <c r="H55" s="1239"/>
      <c r="I55" s="1237" t="s">
        <v>550</v>
      </c>
      <c r="J55" s="1237"/>
      <c r="K55" s="1235"/>
      <c r="L55" s="1235"/>
      <c r="M55" s="1235"/>
      <c r="N55" s="1235"/>
      <c r="O55" s="1235"/>
    </row>
    <row r="56" spans="1:17" x14ac:dyDescent="0.15">
      <c r="A56" s="355"/>
      <c r="B56" s="248"/>
      <c r="C56" s="244"/>
      <c r="D56" s="244"/>
      <c r="E56" s="244"/>
      <c r="F56" s="244"/>
      <c r="G56" s="1240"/>
      <c r="H56" s="1241"/>
      <c r="I56" s="1237"/>
      <c r="J56" s="1237"/>
      <c r="K56" s="1236"/>
      <c r="L56" s="1236"/>
      <c r="M56" s="1236"/>
      <c r="N56" s="1236"/>
      <c r="O56" s="1236"/>
    </row>
    <row r="57" spans="1:17" s="355" customFormat="1" x14ac:dyDescent="0.15">
      <c r="B57" s="356"/>
      <c r="C57" s="352"/>
      <c r="D57" s="352"/>
      <c r="E57" s="352"/>
      <c r="F57" s="352"/>
      <c r="G57" s="1240"/>
      <c r="H57" s="1241"/>
      <c r="I57" s="1246" t="s">
        <v>551</v>
      </c>
      <c r="J57" s="1246"/>
      <c r="K57" s="1244"/>
      <c r="L57" s="1244"/>
      <c r="M57" s="1244"/>
      <c r="N57" s="1244"/>
      <c r="O57" s="1244"/>
      <c r="P57" s="357"/>
      <c r="Q57" s="356"/>
    </row>
    <row r="58" spans="1:17" s="355" customFormat="1" x14ac:dyDescent="0.15">
      <c r="A58" s="243"/>
      <c r="B58" s="356"/>
      <c r="C58" s="352"/>
      <c r="D58" s="352"/>
      <c r="E58" s="352"/>
      <c r="F58" s="352"/>
      <c r="G58" s="1242"/>
      <c r="H58" s="1243"/>
      <c r="I58" s="1246"/>
      <c r="J58" s="1246"/>
      <c r="K58" s="1245"/>
      <c r="L58" s="1245"/>
      <c r="M58" s="1245"/>
      <c r="N58" s="1245"/>
      <c r="O58" s="1245"/>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553</v>
      </c>
      <c r="C63" s="244"/>
      <c r="D63" s="244"/>
      <c r="E63" s="244"/>
      <c r="F63" s="244"/>
      <c r="G63" s="244"/>
      <c r="H63" s="244"/>
      <c r="I63" s="244"/>
      <c r="J63" s="244"/>
      <c r="K63" s="244"/>
      <c r="L63" s="244"/>
      <c r="M63" s="244"/>
      <c r="N63" s="244"/>
      <c r="O63" s="244"/>
    </row>
    <row r="64" spans="1:17" x14ac:dyDescent="0.15">
      <c r="B64" s="248"/>
      <c r="C64" s="244"/>
      <c r="D64" s="244"/>
      <c r="E64" s="244"/>
      <c r="F64" s="244"/>
      <c r="G64" s="351" t="s">
        <v>547</v>
      </c>
      <c r="I64" s="352"/>
      <c r="J64" s="352"/>
      <c r="K64" s="352"/>
      <c r="L64" s="244"/>
      <c r="M64" s="244"/>
      <c r="N64" s="244"/>
      <c r="O64" s="244"/>
    </row>
    <row r="65" spans="2:30" x14ac:dyDescent="0.15">
      <c r="B65" s="248"/>
      <c r="C65" s="244"/>
      <c r="D65" s="244"/>
      <c r="E65" s="244"/>
      <c r="F65" s="244"/>
      <c r="G65" s="1247" t="s">
        <v>556</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554</v>
      </c>
      <c r="I71" s="368"/>
      <c r="J71" s="364"/>
      <c r="K71" s="364"/>
      <c r="L71" s="365"/>
      <c r="M71" s="364"/>
      <c r="N71" s="365"/>
      <c r="O71" s="366"/>
    </row>
    <row r="72" spans="2:30" x14ac:dyDescent="0.15">
      <c r="B72" s="248"/>
      <c r="C72" s="244"/>
      <c r="D72" s="244"/>
      <c r="E72" s="244"/>
      <c r="F72" s="244"/>
      <c r="G72" s="1224"/>
      <c r="H72" s="1225"/>
      <c r="I72" s="1225"/>
      <c r="J72" s="1226"/>
      <c r="K72" s="354" t="s">
        <v>517</v>
      </c>
      <c r="L72" s="354" t="s">
        <v>518</v>
      </c>
      <c r="M72" s="354" t="s">
        <v>519</v>
      </c>
      <c r="N72" s="354" t="s">
        <v>520</v>
      </c>
      <c r="O72" s="354" t="s">
        <v>521</v>
      </c>
    </row>
    <row r="73" spans="2:30" x14ac:dyDescent="0.15">
      <c r="B73" s="248"/>
      <c r="C73" s="244"/>
      <c r="D73" s="244"/>
      <c r="E73" s="244"/>
      <c r="F73" s="244"/>
      <c r="G73" s="1227" t="s">
        <v>549</v>
      </c>
      <c r="H73" s="1228"/>
      <c r="I73" s="1233" t="s">
        <v>550</v>
      </c>
      <c r="J73" s="1233"/>
      <c r="K73" s="1248">
        <v>17.899999999999999</v>
      </c>
      <c r="L73" s="1248">
        <v>21.8</v>
      </c>
      <c r="M73" s="1236">
        <v>32.200000000000003</v>
      </c>
      <c r="N73" s="1236">
        <v>37.4</v>
      </c>
      <c r="O73" s="1236">
        <v>40.299999999999997</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555</v>
      </c>
      <c r="J75" s="1237"/>
      <c r="K75" s="1249">
        <v>7.4</v>
      </c>
      <c r="L75" s="1249">
        <v>7.1</v>
      </c>
      <c r="M75" s="1249">
        <v>7</v>
      </c>
      <c r="N75" s="1249">
        <v>6.9</v>
      </c>
      <c r="O75" s="1249">
        <v>6.9</v>
      </c>
      <c r="U75" s="243">
        <v>81.2</v>
      </c>
      <c r="W75" s="243">
        <v>87.2</v>
      </c>
      <c r="Y75" s="243">
        <v>99.8</v>
      </c>
      <c r="AA75" s="243">
        <v>109.5</v>
      </c>
      <c r="AC75" s="243">
        <v>115.2</v>
      </c>
    </row>
    <row r="76" spans="2:30" x14ac:dyDescent="0.15">
      <c r="B76" s="248"/>
      <c r="C76" s="244"/>
      <c r="D76" s="244"/>
      <c r="E76" s="244"/>
      <c r="F76" s="244"/>
      <c r="G76" s="1231"/>
      <c r="H76" s="1232"/>
      <c r="I76" s="1237"/>
      <c r="J76" s="1237"/>
      <c r="K76" s="1245"/>
      <c r="L76" s="1245"/>
      <c r="M76" s="1245"/>
      <c r="N76" s="1245"/>
      <c r="O76" s="1245"/>
    </row>
    <row r="77" spans="2:30" x14ac:dyDescent="0.15">
      <c r="B77" s="248"/>
      <c r="C77" s="244"/>
      <c r="D77" s="244"/>
      <c r="E77" s="244"/>
      <c r="F77" s="244"/>
      <c r="G77" s="1238" t="s">
        <v>552</v>
      </c>
      <c r="H77" s="1239"/>
      <c r="I77" s="1237" t="s">
        <v>550</v>
      </c>
      <c r="J77" s="1237"/>
      <c r="K77" s="1248">
        <v>40.200000000000003</v>
      </c>
      <c r="L77" s="1248">
        <v>30.7</v>
      </c>
      <c r="M77" s="1236">
        <v>22.3</v>
      </c>
      <c r="N77" s="1236">
        <v>20.3</v>
      </c>
      <c r="O77" s="1236">
        <v>13</v>
      </c>
      <c r="R77" s="243">
        <v>12.3</v>
      </c>
      <c r="T77" s="243">
        <v>11.1</v>
      </c>
    </row>
    <row r="78" spans="2:30" x14ac:dyDescent="0.15">
      <c r="B78" s="248"/>
      <c r="C78" s="244"/>
      <c r="D78" s="244"/>
      <c r="E78" s="244"/>
      <c r="F78" s="244"/>
      <c r="G78" s="1240"/>
      <c r="H78" s="1241"/>
      <c r="I78" s="1237"/>
      <c r="J78" s="1237"/>
      <c r="K78" s="1248"/>
      <c r="L78" s="1248"/>
      <c r="M78" s="1236"/>
      <c r="N78" s="1236"/>
      <c r="O78" s="1236"/>
    </row>
    <row r="79" spans="2:30" x14ac:dyDescent="0.15">
      <c r="B79" s="248"/>
      <c r="C79" s="244"/>
      <c r="D79" s="244"/>
      <c r="E79" s="244"/>
      <c r="F79" s="244"/>
      <c r="G79" s="1240"/>
      <c r="H79" s="1241"/>
      <c r="I79" s="1250" t="s">
        <v>555</v>
      </c>
      <c r="J79" s="1246"/>
      <c r="K79" s="1251">
        <v>10.1</v>
      </c>
      <c r="L79" s="1251">
        <v>9.1999999999999993</v>
      </c>
      <c r="M79" s="1251">
        <v>8.5</v>
      </c>
      <c r="N79" s="1251">
        <v>7.7</v>
      </c>
      <c r="O79" s="1251">
        <v>6.8</v>
      </c>
      <c r="V79" s="243">
        <v>53.5</v>
      </c>
      <c r="X79" s="243">
        <v>48.2</v>
      </c>
      <c r="Z79" s="243">
        <v>34.200000000000003</v>
      </c>
      <c r="AB79" s="243">
        <v>30.3</v>
      </c>
      <c r="AD79" s="243">
        <v>28.9</v>
      </c>
    </row>
    <row r="80" spans="2:30" x14ac:dyDescent="0.15">
      <c r="B80" s="248"/>
      <c r="C80" s="244"/>
      <c r="D80" s="244"/>
      <c r="E80" s="244"/>
      <c r="F80" s="244"/>
      <c r="G80" s="1242"/>
      <c r="H80" s="1243"/>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516</v>
      </c>
      <c r="G2" s="111"/>
      <c r="H2" s="112"/>
    </row>
    <row r="3" spans="1:8" x14ac:dyDescent="0.15">
      <c r="A3" s="108" t="s">
        <v>509</v>
      </c>
      <c r="B3" s="113"/>
      <c r="C3" s="114"/>
      <c r="D3" s="115">
        <v>18877</v>
      </c>
      <c r="E3" s="116"/>
      <c r="F3" s="117">
        <v>42839</v>
      </c>
      <c r="G3" s="118"/>
      <c r="H3" s="119"/>
    </row>
    <row r="4" spans="1:8" x14ac:dyDescent="0.15">
      <c r="A4" s="120"/>
      <c r="B4" s="121"/>
      <c r="C4" s="122"/>
      <c r="D4" s="123">
        <v>17331</v>
      </c>
      <c r="E4" s="124"/>
      <c r="F4" s="125">
        <v>22027</v>
      </c>
      <c r="G4" s="126"/>
      <c r="H4" s="127"/>
    </row>
    <row r="5" spans="1:8" x14ac:dyDescent="0.15">
      <c r="A5" s="108" t="s">
        <v>511</v>
      </c>
      <c r="B5" s="113"/>
      <c r="C5" s="114"/>
      <c r="D5" s="115">
        <v>32483</v>
      </c>
      <c r="E5" s="116"/>
      <c r="F5" s="117">
        <v>46819</v>
      </c>
      <c r="G5" s="118"/>
      <c r="H5" s="119"/>
    </row>
    <row r="6" spans="1:8" x14ac:dyDescent="0.15">
      <c r="A6" s="120"/>
      <c r="B6" s="121"/>
      <c r="C6" s="122"/>
      <c r="D6" s="123">
        <v>19093</v>
      </c>
      <c r="E6" s="124"/>
      <c r="F6" s="125">
        <v>24121</v>
      </c>
      <c r="G6" s="126"/>
      <c r="H6" s="127"/>
    </row>
    <row r="7" spans="1:8" x14ac:dyDescent="0.15">
      <c r="A7" s="108" t="s">
        <v>512</v>
      </c>
      <c r="B7" s="113"/>
      <c r="C7" s="114"/>
      <c r="D7" s="115">
        <v>32996</v>
      </c>
      <c r="E7" s="116"/>
      <c r="F7" s="117">
        <v>53270</v>
      </c>
      <c r="G7" s="118"/>
      <c r="H7" s="119"/>
    </row>
    <row r="8" spans="1:8" x14ac:dyDescent="0.15">
      <c r="A8" s="120"/>
      <c r="B8" s="121"/>
      <c r="C8" s="122"/>
      <c r="D8" s="123">
        <v>23865</v>
      </c>
      <c r="E8" s="124"/>
      <c r="F8" s="125">
        <v>24316</v>
      </c>
      <c r="G8" s="126"/>
      <c r="H8" s="127"/>
    </row>
    <row r="9" spans="1:8" x14ac:dyDescent="0.15">
      <c r="A9" s="108" t="s">
        <v>513</v>
      </c>
      <c r="B9" s="113"/>
      <c r="C9" s="114"/>
      <c r="D9" s="115">
        <v>28551</v>
      </c>
      <c r="E9" s="116"/>
      <c r="F9" s="117">
        <v>53292</v>
      </c>
      <c r="G9" s="118"/>
      <c r="H9" s="119"/>
    </row>
    <row r="10" spans="1:8" x14ac:dyDescent="0.15">
      <c r="A10" s="120"/>
      <c r="B10" s="121"/>
      <c r="C10" s="122"/>
      <c r="D10" s="123">
        <v>16245</v>
      </c>
      <c r="E10" s="124"/>
      <c r="F10" s="125">
        <v>28900</v>
      </c>
      <c r="G10" s="126"/>
      <c r="H10" s="127"/>
    </row>
    <row r="11" spans="1:8" x14ac:dyDescent="0.15">
      <c r="A11" s="108" t="s">
        <v>514</v>
      </c>
      <c r="B11" s="113"/>
      <c r="C11" s="114"/>
      <c r="D11" s="115">
        <v>21411</v>
      </c>
      <c r="E11" s="116"/>
      <c r="F11" s="117">
        <v>49919</v>
      </c>
      <c r="G11" s="118"/>
      <c r="H11" s="119"/>
    </row>
    <row r="12" spans="1:8" x14ac:dyDescent="0.15">
      <c r="A12" s="120"/>
      <c r="B12" s="121"/>
      <c r="C12" s="128"/>
      <c r="D12" s="123">
        <v>15808</v>
      </c>
      <c r="E12" s="124"/>
      <c r="F12" s="125">
        <v>26398</v>
      </c>
      <c r="G12" s="126"/>
      <c r="H12" s="127"/>
    </row>
    <row r="13" spans="1:8" x14ac:dyDescent="0.15">
      <c r="A13" s="108"/>
      <c r="B13" s="113"/>
      <c r="C13" s="129"/>
      <c r="D13" s="130">
        <v>26864</v>
      </c>
      <c r="E13" s="131"/>
      <c r="F13" s="132">
        <v>49228</v>
      </c>
      <c r="G13" s="133"/>
      <c r="H13" s="119"/>
    </row>
    <row r="14" spans="1:8" x14ac:dyDescent="0.15">
      <c r="A14" s="120"/>
      <c r="B14" s="121"/>
      <c r="C14" s="122"/>
      <c r="D14" s="123">
        <v>18468</v>
      </c>
      <c r="E14" s="124"/>
      <c r="F14" s="125">
        <v>25152</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11.41</v>
      </c>
      <c r="C19" s="134">
        <f>ROUND(VALUE(SUBSTITUTE(実質収支比率等に係る経年分析!G$48,"▲","-")),2)</f>
        <v>10.09</v>
      </c>
      <c r="D19" s="134">
        <f>ROUND(VALUE(SUBSTITUTE(実質収支比率等に係る経年分析!H$48,"▲","-")),2)</f>
        <v>11.77</v>
      </c>
      <c r="E19" s="134">
        <f>ROUND(VALUE(SUBSTITUTE(実質収支比率等に係る経年分析!I$48,"▲","-")),2)</f>
        <v>6.92</v>
      </c>
      <c r="F19" s="134">
        <f>ROUND(VALUE(SUBSTITUTE(実質収支比率等に係る経年分析!J$48,"▲","-")),2)</f>
        <v>7.75</v>
      </c>
    </row>
    <row r="20" spans="1:11" x14ac:dyDescent="0.15">
      <c r="A20" s="134" t="s">
        <v>43</v>
      </c>
      <c r="B20" s="134">
        <f>ROUND(VALUE(SUBSTITUTE(実質収支比率等に係る経年分析!F$47,"▲","-")),2)</f>
        <v>33.44</v>
      </c>
      <c r="C20" s="134">
        <f>ROUND(VALUE(SUBSTITUTE(実質収支比率等に係る経年分析!G$47,"▲","-")),2)</f>
        <v>33.35</v>
      </c>
      <c r="D20" s="134">
        <f>ROUND(VALUE(SUBSTITUTE(実質収支比率等に係る経年分析!H$47,"▲","-")),2)</f>
        <v>32.93</v>
      </c>
      <c r="E20" s="134">
        <f>ROUND(VALUE(SUBSTITUTE(実質収支比率等に係る経年分析!I$47,"▲","-")),2)</f>
        <v>32.79</v>
      </c>
      <c r="F20" s="134">
        <f>ROUND(VALUE(SUBSTITUTE(実質収支比率等に係る経年分析!J$47,"▲","-")),2)</f>
        <v>32.090000000000003</v>
      </c>
    </row>
    <row r="21" spans="1:11" x14ac:dyDescent="0.15">
      <c r="A21" s="134" t="s">
        <v>44</v>
      </c>
      <c r="B21" s="134">
        <f>IF(ISNUMBER(VALUE(SUBSTITUTE(実質収支比率等に係る経年分析!F$49,"▲","-"))),ROUND(VALUE(SUBSTITUTE(実質収支比率等に係る経年分析!F$49,"▲","-")),2),NA())</f>
        <v>0.15</v>
      </c>
      <c r="C21" s="134">
        <f>IF(ISNUMBER(VALUE(SUBSTITUTE(実質収支比率等に係る経年分析!G$49,"▲","-"))),ROUND(VALUE(SUBSTITUTE(実質収支比率等に係る経年分析!G$49,"▲","-")),2),NA())</f>
        <v>-1.22</v>
      </c>
      <c r="D21" s="134">
        <f>IF(ISNUMBER(VALUE(SUBSTITUTE(実質収支比率等に係る経年分析!H$49,"▲","-"))),ROUND(VALUE(SUBSTITUTE(実質収支比率等に係る経年分析!H$49,"▲","-")),2),NA())</f>
        <v>1.9</v>
      </c>
      <c r="E21" s="134">
        <f>IF(ISNUMBER(VALUE(SUBSTITUTE(実質収支比率等に係る経年分析!I$49,"▲","-"))),ROUND(VALUE(SUBSTITUTE(実質収支比率等に係る経年分析!I$49,"▲","-")),2),NA())</f>
        <v>-4.32</v>
      </c>
      <c r="F21" s="134">
        <f>IF(ISNUMBER(VALUE(SUBSTITUTE(実質収支比率等に係る経年分析!J$49,"▲","-"))),ROUND(VALUE(SUBSTITUTE(実質収支比率等に係る経年分析!J$49,"▲","-")),2),NA())</f>
        <v>1.06</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公共下水道事業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後期高齢者医療</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介護保険事業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1.48</v>
      </c>
    </row>
    <row r="34" spans="1:16" x14ac:dyDescent="0.15">
      <c r="A34" s="135" t="str">
        <f>IF(連結実質赤字比率に係る赤字・黒字の構成分析!C$36="",NA(),連結実質赤字比率に係る赤字・黒字の構成分析!C$36)</f>
        <v>水道事業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5.75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5.55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5.08</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10.09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11.76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6.92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7.75</v>
      </c>
    </row>
    <row r="36" spans="1:16" x14ac:dyDescent="0.15">
      <c r="A36" s="135" t="str">
        <f>IF(連結実質赤字比率に係る赤字・黒字の構成分析!C$34="",NA(),連結実質赤字比率に係る赤字・黒字の構成分析!C$34)</f>
        <v>国民健康保険事業</v>
      </c>
      <c r="B36" s="135">
        <f>IF(ROUND(VALUE(SUBSTITUTE(連結実質赤字比率に係る赤字・黒字の構成分析!F$34,"▲", "-")), 2) &lt; 0, ABS(ROUND(VALUE(SUBSTITUTE(連結実質赤字比率に係る赤字・黒字の構成分析!F$34,"▲", "-")), 2)), NA())</f>
        <v>8.33</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8.16</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8.42</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7.86</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7.36</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926</v>
      </c>
      <c r="E42" s="136"/>
      <c r="F42" s="136"/>
      <c r="G42" s="136">
        <f>'実質公債費比率（分子）の構造'!L$52</f>
        <v>959</v>
      </c>
      <c r="H42" s="136"/>
      <c r="I42" s="136"/>
      <c r="J42" s="136">
        <f>'実質公債費比率（分子）の構造'!M$52</f>
        <v>986</v>
      </c>
      <c r="K42" s="136"/>
      <c r="L42" s="136"/>
      <c r="M42" s="136">
        <f>'実質公債費比率（分子）の構造'!N$52</f>
        <v>1016</v>
      </c>
      <c r="N42" s="136"/>
      <c r="O42" s="136"/>
      <c r="P42" s="136">
        <f>'実質公債費比率（分子）の構造'!O$52</f>
        <v>931</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8</v>
      </c>
      <c r="C45" s="136"/>
      <c r="D45" s="136"/>
      <c r="E45" s="136">
        <f>'実質公債費比率（分子）の構造'!L$49</f>
        <v>11</v>
      </c>
      <c r="F45" s="136"/>
      <c r="G45" s="136"/>
      <c r="H45" s="136">
        <f>'実質公債費比率（分子）の構造'!M$49</f>
        <v>20</v>
      </c>
      <c r="I45" s="136"/>
      <c r="J45" s="136"/>
      <c r="K45" s="136">
        <f>'実質公債費比率（分子）の構造'!N$49</f>
        <v>9</v>
      </c>
      <c r="L45" s="136"/>
      <c r="M45" s="136"/>
      <c r="N45" s="136">
        <f>'実質公債費比率（分子）の構造'!O$49</f>
        <v>8</v>
      </c>
      <c r="O45" s="136"/>
      <c r="P45" s="136"/>
    </row>
    <row r="46" spans="1:16" x14ac:dyDescent="0.15">
      <c r="A46" s="136" t="s">
        <v>55</v>
      </c>
      <c r="B46" s="136">
        <f>'実質公債費比率（分子）の構造'!K$48</f>
        <v>333</v>
      </c>
      <c r="C46" s="136"/>
      <c r="D46" s="136"/>
      <c r="E46" s="136">
        <f>'実質公債費比率（分子）の構造'!L$48</f>
        <v>351</v>
      </c>
      <c r="F46" s="136"/>
      <c r="G46" s="136"/>
      <c r="H46" s="136">
        <f>'実質公債費比率（分子）の構造'!M$48</f>
        <v>380</v>
      </c>
      <c r="I46" s="136"/>
      <c r="J46" s="136"/>
      <c r="K46" s="136">
        <f>'実質公債費比率（分子）の構造'!N$48</f>
        <v>398</v>
      </c>
      <c r="L46" s="136"/>
      <c r="M46" s="136"/>
      <c r="N46" s="136">
        <f>'実質公債費比率（分子）の構造'!O$48</f>
        <v>409</v>
      </c>
      <c r="O46" s="136"/>
      <c r="P46" s="136"/>
    </row>
    <row r="47" spans="1:16" x14ac:dyDescent="0.15">
      <c r="A47" s="136" t="s">
        <v>56</v>
      </c>
      <c r="B47" s="136">
        <f>'実質公債費比率（分子）の構造'!K$47</f>
        <v>7</v>
      </c>
      <c r="C47" s="136"/>
      <c r="D47" s="136"/>
      <c r="E47" s="136">
        <f>'実質公債費比率（分子）の構造'!L$47</f>
        <v>3</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915</v>
      </c>
      <c r="C49" s="136"/>
      <c r="D49" s="136"/>
      <c r="E49" s="136">
        <f>'実質公債費比率（分子）の構造'!L$45</f>
        <v>923</v>
      </c>
      <c r="F49" s="136"/>
      <c r="G49" s="136"/>
      <c r="H49" s="136">
        <f>'実質公債費比率（分子）の構造'!M$45</f>
        <v>946</v>
      </c>
      <c r="I49" s="136"/>
      <c r="J49" s="136"/>
      <c r="K49" s="136">
        <f>'実質公債費比率（分子）の構造'!N$45</f>
        <v>933</v>
      </c>
      <c r="L49" s="136"/>
      <c r="M49" s="136"/>
      <c r="N49" s="136">
        <f>'実質公債費比率（分子）の構造'!O$45</f>
        <v>858</v>
      </c>
      <c r="O49" s="136"/>
      <c r="P49" s="136"/>
    </row>
    <row r="50" spans="1:16" x14ac:dyDescent="0.15">
      <c r="A50" s="136" t="s">
        <v>59</v>
      </c>
      <c r="B50" s="136" t="e">
        <f>NA()</f>
        <v>#N/A</v>
      </c>
      <c r="C50" s="136">
        <f>IF(ISNUMBER('実質公債費比率（分子）の構造'!K$53),'実質公債費比率（分子）の構造'!K$53,NA())</f>
        <v>337</v>
      </c>
      <c r="D50" s="136" t="e">
        <f>NA()</f>
        <v>#N/A</v>
      </c>
      <c r="E50" s="136" t="e">
        <f>NA()</f>
        <v>#N/A</v>
      </c>
      <c r="F50" s="136">
        <f>IF(ISNUMBER('実質公債費比率（分子）の構造'!L$53),'実質公債費比率（分子）の構造'!L$53,NA())</f>
        <v>329</v>
      </c>
      <c r="G50" s="136" t="e">
        <f>NA()</f>
        <v>#N/A</v>
      </c>
      <c r="H50" s="136" t="e">
        <f>NA()</f>
        <v>#N/A</v>
      </c>
      <c r="I50" s="136">
        <f>IF(ISNUMBER('実質公債費比率（分子）の構造'!M$53),'実質公債費比率（分子）の構造'!M$53,NA())</f>
        <v>360</v>
      </c>
      <c r="J50" s="136" t="e">
        <f>NA()</f>
        <v>#N/A</v>
      </c>
      <c r="K50" s="136" t="e">
        <f>NA()</f>
        <v>#N/A</v>
      </c>
      <c r="L50" s="136">
        <f>IF(ISNUMBER('実質公債費比率（分子）の構造'!N$53),'実質公債費比率（分子）の構造'!N$53,NA())</f>
        <v>324</v>
      </c>
      <c r="M50" s="136" t="e">
        <f>NA()</f>
        <v>#N/A</v>
      </c>
      <c r="N50" s="136" t="e">
        <f>NA()</f>
        <v>#N/A</v>
      </c>
      <c r="O50" s="136">
        <f>IF(ISNUMBER('実質公債費比率（分子）の構造'!O$53),'実質公債費比率（分子）の構造'!O$53,NA())</f>
        <v>344</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9659</v>
      </c>
      <c r="E56" s="135"/>
      <c r="F56" s="135"/>
      <c r="G56" s="135">
        <f>'将来負担比率（分子）の構造'!J$51</f>
        <v>9808</v>
      </c>
      <c r="H56" s="135"/>
      <c r="I56" s="135"/>
      <c r="J56" s="135">
        <f>'将来負担比率（分子）の構造'!K$51</f>
        <v>9860</v>
      </c>
      <c r="K56" s="135"/>
      <c r="L56" s="135"/>
      <c r="M56" s="135">
        <f>'将来負担比率（分子）の構造'!L$51</f>
        <v>9812</v>
      </c>
      <c r="N56" s="135"/>
      <c r="O56" s="135"/>
      <c r="P56" s="135">
        <f>'将来負担比率（分子）の構造'!M$51</f>
        <v>9768</v>
      </c>
    </row>
    <row r="57" spans="1:16" x14ac:dyDescent="0.15">
      <c r="A57" s="135" t="s">
        <v>35</v>
      </c>
      <c r="B57" s="135"/>
      <c r="C57" s="135"/>
      <c r="D57" s="135">
        <f>'将来負担比率（分子）の構造'!I$50</f>
        <v>5471</v>
      </c>
      <c r="E57" s="135"/>
      <c r="F57" s="135"/>
      <c r="G57" s="135">
        <f>'将来負担比率（分子）の構造'!J$50</f>
        <v>5058</v>
      </c>
      <c r="H57" s="135"/>
      <c r="I57" s="135"/>
      <c r="J57" s="135">
        <f>'将来負担比率（分子）の構造'!K$50</f>
        <v>4568</v>
      </c>
      <c r="K57" s="135"/>
      <c r="L57" s="135"/>
      <c r="M57" s="135">
        <f>'将来負担比率（分子）の構造'!L$50</f>
        <v>4001</v>
      </c>
      <c r="N57" s="135"/>
      <c r="O57" s="135"/>
      <c r="P57" s="135">
        <f>'将来負担比率（分子）の構造'!M$50</f>
        <v>3578</v>
      </c>
    </row>
    <row r="58" spans="1:16" x14ac:dyDescent="0.15">
      <c r="A58" s="135" t="s">
        <v>34</v>
      </c>
      <c r="B58" s="135"/>
      <c r="C58" s="135"/>
      <c r="D58" s="135">
        <f>'将来負担比率（分子）の構造'!I$49</f>
        <v>2720</v>
      </c>
      <c r="E58" s="135"/>
      <c r="F58" s="135"/>
      <c r="G58" s="135">
        <f>'将来負担比率（分子）の構造'!J$49</f>
        <v>2867</v>
      </c>
      <c r="H58" s="135"/>
      <c r="I58" s="135"/>
      <c r="J58" s="135">
        <f>'将来負担比率（分子）の構造'!K$49</f>
        <v>2918</v>
      </c>
      <c r="K58" s="135"/>
      <c r="L58" s="135"/>
      <c r="M58" s="135">
        <f>'将来負担比率（分子）の構造'!L$49</f>
        <v>2942</v>
      </c>
      <c r="N58" s="135"/>
      <c r="O58" s="135"/>
      <c r="P58" s="135">
        <f>'将来負担比率（分子）の構造'!M$49</f>
        <v>2974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2068</v>
      </c>
      <c r="C62" s="135"/>
      <c r="D62" s="135"/>
      <c r="E62" s="135">
        <f>'将来負担比率（分子）の構造'!J$45</f>
        <v>2073</v>
      </c>
      <c r="F62" s="135"/>
      <c r="G62" s="135"/>
      <c r="H62" s="135">
        <f>'将来負担比率（分子）の構造'!K$45</f>
        <v>1983</v>
      </c>
      <c r="I62" s="135"/>
      <c r="J62" s="135"/>
      <c r="K62" s="135">
        <f>'将来負担比率（分子）の構造'!L$45</f>
        <v>1884</v>
      </c>
      <c r="L62" s="135"/>
      <c r="M62" s="135"/>
      <c r="N62" s="135">
        <f>'将来負担比率（分子）の構造'!M$45</f>
        <v>1823</v>
      </c>
      <c r="O62" s="135"/>
      <c r="P62" s="135"/>
    </row>
    <row r="63" spans="1:16" x14ac:dyDescent="0.15">
      <c r="A63" s="135" t="s">
        <v>28</v>
      </c>
      <c r="B63" s="135">
        <f>'将来負担比率（分子）の構造'!I$44</f>
        <v>172</v>
      </c>
      <c r="C63" s="135"/>
      <c r="D63" s="135"/>
      <c r="E63" s="135">
        <f>'将来負担比率（分子）の構造'!J$44</f>
        <v>149</v>
      </c>
      <c r="F63" s="135"/>
      <c r="G63" s="135"/>
      <c r="H63" s="135">
        <f>'将来負担比率（分子）の構造'!K$44</f>
        <v>122</v>
      </c>
      <c r="I63" s="135"/>
      <c r="J63" s="135"/>
      <c r="K63" s="135">
        <f>'将来負担比率（分子）の構造'!L$44</f>
        <v>135</v>
      </c>
      <c r="L63" s="135"/>
      <c r="M63" s="135"/>
      <c r="N63" s="135">
        <f>'将来負担比率（分子）の構造'!M$44</f>
        <v>175</v>
      </c>
      <c r="O63" s="135"/>
      <c r="P63" s="135"/>
    </row>
    <row r="64" spans="1:16" x14ac:dyDescent="0.15">
      <c r="A64" s="135" t="s">
        <v>27</v>
      </c>
      <c r="B64" s="135">
        <f>'将来負担比率（分子）の構造'!I$43</f>
        <v>6506</v>
      </c>
      <c r="C64" s="135"/>
      <c r="D64" s="135"/>
      <c r="E64" s="135">
        <f>'将来負担比率（分子）の構造'!J$43</f>
        <v>6668</v>
      </c>
      <c r="F64" s="135"/>
      <c r="G64" s="135"/>
      <c r="H64" s="135">
        <f>'将来負担比率（分子）の構造'!K$43</f>
        <v>6779</v>
      </c>
      <c r="I64" s="135"/>
      <c r="J64" s="135"/>
      <c r="K64" s="135">
        <f>'将来負担比率（分子）の構造'!L$43</f>
        <v>6815</v>
      </c>
      <c r="L64" s="135"/>
      <c r="M64" s="135"/>
      <c r="N64" s="135">
        <f>'将来負担比率（分子）の構造'!M$43</f>
        <v>6778</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9976</v>
      </c>
      <c r="C66" s="135"/>
      <c r="D66" s="135"/>
      <c r="E66" s="135">
        <f>'将来負担比率（分子）の構造'!J$41</f>
        <v>9899</v>
      </c>
      <c r="F66" s="135"/>
      <c r="G66" s="135"/>
      <c r="H66" s="135">
        <f>'将来負担比率（分子）の構造'!K$41</f>
        <v>10040</v>
      </c>
      <c r="I66" s="135"/>
      <c r="J66" s="135"/>
      <c r="K66" s="135">
        <f>'将来負担比率（分子）の構造'!L$41</f>
        <v>9748</v>
      </c>
      <c r="L66" s="135"/>
      <c r="M66" s="135"/>
      <c r="N66" s="135">
        <f>'将来負担比率（分子）の構造'!M$41</f>
        <v>9586</v>
      </c>
      <c r="O66" s="135"/>
      <c r="P66" s="135"/>
    </row>
    <row r="67" spans="1:16" x14ac:dyDescent="0.15">
      <c r="A67" s="135" t="s">
        <v>63</v>
      </c>
      <c r="B67" s="135" t="e">
        <f>NA()</f>
        <v>#N/A</v>
      </c>
      <c r="C67" s="135">
        <f>IF(ISNUMBER('将来負担比率（分子）の構造'!I$52), IF('将来負担比率（分子）の構造'!I$52 &lt; 0, 0, '将来負担比率（分子）の構造'!I$52), NA())</f>
        <v>870</v>
      </c>
      <c r="D67" s="135" t="e">
        <f>NA()</f>
        <v>#N/A</v>
      </c>
      <c r="E67" s="135" t="e">
        <f>NA()</f>
        <v>#N/A</v>
      </c>
      <c r="F67" s="135">
        <f>IF(ISNUMBER('将来負担比率（分子）の構造'!J$52), IF('将来負担比率（分子）の構造'!J$52 &lt; 0, 0, '将来負担比率（分子）の構造'!J$52), NA())</f>
        <v>1057</v>
      </c>
      <c r="G67" s="135" t="e">
        <f>NA()</f>
        <v>#N/A</v>
      </c>
      <c r="H67" s="135" t="e">
        <f>NA()</f>
        <v>#N/A</v>
      </c>
      <c r="I67" s="135">
        <f>IF(ISNUMBER('将来負担比率（分子）の構造'!K$52), IF('将来負担比率（分子）の構造'!K$52 &lt; 0, 0, '将来負担比率（分子）の構造'!K$52), NA())</f>
        <v>1576</v>
      </c>
      <c r="J67" s="135" t="e">
        <f>NA()</f>
        <v>#N/A</v>
      </c>
      <c r="K67" s="135" t="e">
        <f>NA()</f>
        <v>#N/A</v>
      </c>
      <c r="L67" s="135">
        <f>IF(ISNUMBER('将来負担比率（分子）の構造'!L$52), IF('将来負担比率（分子）の構造'!L$52 &lt; 0, 0, '将来負担比率（分子）の構造'!L$52), NA())</f>
        <v>1826</v>
      </c>
      <c r="M67" s="135" t="e">
        <f>NA()</f>
        <v>#N/A</v>
      </c>
      <c r="N67" s="135" t="e">
        <f>NA()</f>
        <v>#N/A</v>
      </c>
      <c r="O67" s="135">
        <f>IF(ISNUMBER('将来負担比率（分子）の構造'!M$52), IF('将来負担比率（分子）の構造'!M$52 &lt; 0, 0, '将来負担比率（分子）の構造'!M$52), NA())</f>
        <v>2042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0" zoomScaleNormal="8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205</v>
      </c>
      <c r="C5" s="610"/>
      <c r="D5" s="610"/>
      <c r="E5" s="610"/>
      <c r="F5" s="610"/>
      <c r="G5" s="610"/>
      <c r="H5" s="610"/>
      <c r="I5" s="610"/>
      <c r="J5" s="610"/>
      <c r="K5" s="610"/>
      <c r="L5" s="610"/>
      <c r="M5" s="610"/>
      <c r="N5" s="610"/>
      <c r="O5" s="610"/>
      <c r="P5" s="610"/>
      <c r="Q5" s="611"/>
      <c r="R5" s="612">
        <v>2881365</v>
      </c>
      <c r="S5" s="613"/>
      <c r="T5" s="613"/>
      <c r="U5" s="613"/>
      <c r="V5" s="613"/>
      <c r="W5" s="613"/>
      <c r="X5" s="613"/>
      <c r="Y5" s="614"/>
      <c r="Z5" s="615">
        <v>31.9</v>
      </c>
      <c r="AA5" s="615"/>
      <c r="AB5" s="615"/>
      <c r="AC5" s="615"/>
      <c r="AD5" s="616">
        <v>2757030</v>
      </c>
      <c r="AE5" s="616"/>
      <c r="AF5" s="616"/>
      <c r="AG5" s="616"/>
      <c r="AH5" s="616"/>
      <c r="AI5" s="616"/>
      <c r="AJ5" s="616"/>
      <c r="AK5" s="616"/>
      <c r="AL5" s="617">
        <v>49.6</v>
      </c>
      <c r="AM5" s="618"/>
      <c r="AN5" s="618"/>
      <c r="AO5" s="619"/>
      <c r="AP5" s="609" t="s">
        <v>206</v>
      </c>
      <c r="AQ5" s="610"/>
      <c r="AR5" s="610"/>
      <c r="AS5" s="610"/>
      <c r="AT5" s="610"/>
      <c r="AU5" s="610"/>
      <c r="AV5" s="610"/>
      <c r="AW5" s="610"/>
      <c r="AX5" s="610"/>
      <c r="AY5" s="610"/>
      <c r="AZ5" s="610"/>
      <c r="BA5" s="610"/>
      <c r="BB5" s="610"/>
      <c r="BC5" s="610"/>
      <c r="BD5" s="610"/>
      <c r="BE5" s="610"/>
      <c r="BF5" s="611"/>
      <c r="BG5" s="623">
        <v>2757030</v>
      </c>
      <c r="BH5" s="624"/>
      <c r="BI5" s="624"/>
      <c r="BJ5" s="624"/>
      <c r="BK5" s="624"/>
      <c r="BL5" s="624"/>
      <c r="BM5" s="624"/>
      <c r="BN5" s="625"/>
      <c r="BO5" s="626">
        <v>95.7</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x14ac:dyDescent="0.15">
      <c r="B6" s="620" t="s">
        <v>211</v>
      </c>
      <c r="C6" s="621"/>
      <c r="D6" s="621"/>
      <c r="E6" s="621"/>
      <c r="F6" s="621"/>
      <c r="G6" s="621"/>
      <c r="H6" s="621"/>
      <c r="I6" s="621"/>
      <c r="J6" s="621"/>
      <c r="K6" s="621"/>
      <c r="L6" s="621"/>
      <c r="M6" s="621"/>
      <c r="N6" s="621"/>
      <c r="O6" s="621"/>
      <c r="P6" s="621"/>
      <c r="Q6" s="622"/>
      <c r="R6" s="623">
        <v>57283</v>
      </c>
      <c r="S6" s="624"/>
      <c r="T6" s="624"/>
      <c r="U6" s="624"/>
      <c r="V6" s="624"/>
      <c r="W6" s="624"/>
      <c r="X6" s="624"/>
      <c r="Y6" s="625"/>
      <c r="Z6" s="626">
        <v>0.6</v>
      </c>
      <c r="AA6" s="626"/>
      <c r="AB6" s="626"/>
      <c r="AC6" s="626"/>
      <c r="AD6" s="627">
        <v>57283</v>
      </c>
      <c r="AE6" s="627"/>
      <c r="AF6" s="627"/>
      <c r="AG6" s="627"/>
      <c r="AH6" s="627"/>
      <c r="AI6" s="627"/>
      <c r="AJ6" s="627"/>
      <c r="AK6" s="627"/>
      <c r="AL6" s="628">
        <v>1</v>
      </c>
      <c r="AM6" s="629"/>
      <c r="AN6" s="629"/>
      <c r="AO6" s="630"/>
      <c r="AP6" s="620" t="s">
        <v>212</v>
      </c>
      <c r="AQ6" s="621"/>
      <c r="AR6" s="621"/>
      <c r="AS6" s="621"/>
      <c r="AT6" s="621"/>
      <c r="AU6" s="621"/>
      <c r="AV6" s="621"/>
      <c r="AW6" s="621"/>
      <c r="AX6" s="621"/>
      <c r="AY6" s="621"/>
      <c r="AZ6" s="621"/>
      <c r="BA6" s="621"/>
      <c r="BB6" s="621"/>
      <c r="BC6" s="621"/>
      <c r="BD6" s="621"/>
      <c r="BE6" s="621"/>
      <c r="BF6" s="622"/>
      <c r="BG6" s="623">
        <v>2757030</v>
      </c>
      <c r="BH6" s="624"/>
      <c r="BI6" s="624"/>
      <c r="BJ6" s="624"/>
      <c r="BK6" s="624"/>
      <c r="BL6" s="624"/>
      <c r="BM6" s="624"/>
      <c r="BN6" s="625"/>
      <c r="BO6" s="626">
        <v>95.7</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112281</v>
      </c>
      <c r="CS6" s="624"/>
      <c r="CT6" s="624"/>
      <c r="CU6" s="624"/>
      <c r="CV6" s="624"/>
      <c r="CW6" s="624"/>
      <c r="CX6" s="624"/>
      <c r="CY6" s="625"/>
      <c r="CZ6" s="626">
        <v>1.3</v>
      </c>
      <c r="DA6" s="626"/>
      <c r="DB6" s="626"/>
      <c r="DC6" s="626"/>
      <c r="DD6" s="632" t="s">
        <v>207</v>
      </c>
      <c r="DE6" s="624"/>
      <c r="DF6" s="624"/>
      <c r="DG6" s="624"/>
      <c r="DH6" s="624"/>
      <c r="DI6" s="624"/>
      <c r="DJ6" s="624"/>
      <c r="DK6" s="624"/>
      <c r="DL6" s="624"/>
      <c r="DM6" s="624"/>
      <c r="DN6" s="624"/>
      <c r="DO6" s="624"/>
      <c r="DP6" s="625"/>
      <c r="DQ6" s="632">
        <v>112281</v>
      </c>
      <c r="DR6" s="624"/>
      <c r="DS6" s="624"/>
      <c r="DT6" s="624"/>
      <c r="DU6" s="624"/>
      <c r="DV6" s="624"/>
      <c r="DW6" s="624"/>
      <c r="DX6" s="624"/>
      <c r="DY6" s="624"/>
      <c r="DZ6" s="624"/>
      <c r="EA6" s="624"/>
      <c r="EB6" s="624"/>
      <c r="EC6" s="633"/>
    </row>
    <row r="7" spans="2:143" ht="11.25" customHeight="1" x14ac:dyDescent="0.15">
      <c r="B7" s="620" t="s">
        <v>214</v>
      </c>
      <c r="C7" s="621"/>
      <c r="D7" s="621"/>
      <c r="E7" s="621"/>
      <c r="F7" s="621"/>
      <c r="G7" s="621"/>
      <c r="H7" s="621"/>
      <c r="I7" s="621"/>
      <c r="J7" s="621"/>
      <c r="K7" s="621"/>
      <c r="L7" s="621"/>
      <c r="M7" s="621"/>
      <c r="N7" s="621"/>
      <c r="O7" s="621"/>
      <c r="P7" s="621"/>
      <c r="Q7" s="622"/>
      <c r="R7" s="623">
        <v>9186</v>
      </c>
      <c r="S7" s="624"/>
      <c r="T7" s="624"/>
      <c r="U7" s="624"/>
      <c r="V7" s="624"/>
      <c r="W7" s="624"/>
      <c r="X7" s="624"/>
      <c r="Y7" s="625"/>
      <c r="Z7" s="626">
        <v>0.1</v>
      </c>
      <c r="AA7" s="626"/>
      <c r="AB7" s="626"/>
      <c r="AC7" s="626"/>
      <c r="AD7" s="627">
        <v>9186</v>
      </c>
      <c r="AE7" s="627"/>
      <c r="AF7" s="627"/>
      <c r="AG7" s="627"/>
      <c r="AH7" s="627"/>
      <c r="AI7" s="627"/>
      <c r="AJ7" s="627"/>
      <c r="AK7" s="627"/>
      <c r="AL7" s="628">
        <v>0.2</v>
      </c>
      <c r="AM7" s="629"/>
      <c r="AN7" s="629"/>
      <c r="AO7" s="630"/>
      <c r="AP7" s="620" t="s">
        <v>215</v>
      </c>
      <c r="AQ7" s="621"/>
      <c r="AR7" s="621"/>
      <c r="AS7" s="621"/>
      <c r="AT7" s="621"/>
      <c r="AU7" s="621"/>
      <c r="AV7" s="621"/>
      <c r="AW7" s="621"/>
      <c r="AX7" s="621"/>
      <c r="AY7" s="621"/>
      <c r="AZ7" s="621"/>
      <c r="BA7" s="621"/>
      <c r="BB7" s="621"/>
      <c r="BC7" s="621"/>
      <c r="BD7" s="621"/>
      <c r="BE7" s="621"/>
      <c r="BF7" s="622"/>
      <c r="BG7" s="623">
        <v>1460460</v>
      </c>
      <c r="BH7" s="624"/>
      <c r="BI7" s="624"/>
      <c r="BJ7" s="624"/>
      <c r="BK7" s="624"/>
      <c r="BL7" s="624"/>
      <c r="BM7" s="624"/>
      <c r="BN7" s="625"/>
      <c r="BO7" s="626">
        <v>50.7</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1026218</v>
      </c>
      <c r="CS7" s="624"/>
      <c r="CT7" s="624"/>
      <c r="CU7" s="624"/>
      <c r="CV7" s="624"/>
      <c r="CW7" s="624"/>
      <c r="CX7" s="624"/>
      <c r="CY7" s="625"/>
      <c r="CZ7" s="626">
        <v>12</v>
      </c>
      <c r="DA7" s="626"/>
      <c r="DB7" s="626"/>
      <c r="DC7" s="626"/>
      <c r="DD7" s="632">
        <v>56185</v>
      </c>
      <c r="DE7" s="624"/>
      <c r="DF7" s="624"/>
      <c r="DG7" s="624"/>
      <c r="DH7" s="624"/>
      <c r="DI7" s="624"/>
      <c r="DJ7" s="624"/>
      <c r="DK7" s="624"/>
      <c r="DL7" s="624"/>
      <c r="DM7" s="624"/>
      <c r="DN7" s="624"/>
      <c r="DO7" s="624"/>
      <c r="DP7" s="625"/>
      <c r="DQ7" s="632">
        <v>904851</v>
      </c>
      <c r="DR7" s="624"/>
      <c r="DS7" s="624"/>
      <c r="DT7" s="624"/>
      <c r="DU7" s="624"/>
      <c r="DV7" s="624"/>
      <c r="DW7" s="624"/>
      <c r="DX7" s="624"/>
      <c r="DY7" s="624"/>
      <c r="DZ7" s="624"/>
      <c r="EA7" s="624"/>
      <c r="EB7" s="624"/>
      <c r="EC7" s="633"/>
    </row>
    <row r="8" spans="2:143" ht="11.25" customHeight="1" x14ac:dyDescent="0.15">
      <c r="B8" s="620" t="s">
        <v>217</v>
      </c>
      <c r="C8" s="621"/>
      <c r="D8" s="621"/>
      <c r="E8" s="621"/>
      <c r="F8" s="621"/>
      <c r="G8" s="621"/>
      <c r="H8" s="621"/>
      <c r="I8" s="621"/>
      <c r="J8" s="621"/>
      <c r="K8" s="621"/>
      <c r="L8" s="621"/>
      <c r="M8" s="621"/>
      <c r="N8" s="621"/>
      <c r="O8" s="621"/>
      <c r="P8" s="621"/>
      <c r="Q8" s="622"/>
      <c r="R8" s="623">
        <v>38568</v>
      </c>
      <c r="S8" s="624"/>
      <c r="T8" s="624"/>
      <c r="U8" s="624"/>
      <c r="V8" s="624"/>
      <c r="W8" s="624"/>
      <c r="X8" s="624"/>
      <c r="Y8" s="625"/>
      <c r="Z8" s="626">
        <v>0.4</v>
      </c>
      <c r="AA8" s="626"/>
      <c r="AB8" s="626"/>
      <c r="AC8" s="626"/>
      <c r="AD8" s="627">
        <v>38568</v>
      </c>
      <c r="AE8" s="627"/>
      <c r="AF8" s="627"/>
      <c r="AG8" s="627"/>
      <c r="AH8" s="627"/>
      <c r="AI8" s="627"/>
      <c r="AJ8" s="627"/>
      <c r="AK8" s="627"/>
      <c r="AL8" s="628">
        <v>0.7</v>
      </c>
      <c r="AM8" s="629"/>
      <c r="AN8" s="629"/>
      <c r="AO8" s="630"/>
      <c r="AP8" s="620" t="s">
        <v>218</v>
      </c>
      <c r="AQ8" s="621"/>
      <c r="AR8" s="621"/>
      <c r="AS8" s="621"/>
      <c r="AT8" s="621"/>
      <c r="AU8" s="621"/>
      <c r="AV8" s="621"/>
      <c r="AW8" s="621"/>
      <c r="AX8" s="621"/>
      <c r="AY8" s="621"/>
      <c r="AZ8" s="621"/>
      <c r="BA8" s="621"/>
      <c r="BB8" s="621"/>
      <c r="BC8" s="621"/>
      <c r="BD8" s="621"/>
      <c r="BE8" s="621"/>
      <c r="BF8" s="622"/>
      <c r="BG8" s="623">
        <v>44760</v>
      </c>
      <c r="BH8" s="624"/>
      <c r="BI8" s="624"/>
      <c r="BJ8" s="624"/>
      <c r="BK8" s="624"/>
      <c r="BL8" s="624"/>
      <c r="BM8" s="624"/>
      <c r="BN8" s="625"/>
      <c r="BO8" s="626">
        <v>1.6</v>
      </c>
      <c r="BP8" s="626"/>
      <c r="BQ8" s="626"/>
      <c r="BR8" s="626"/>
      <c r="BS8" s="632" t="s">
        <v>109</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3007085</v>
      </c>
      <c r="CS8" s="624"/>
      <c r="CT8" s="624"/>
      <c r="CU8" s="624"/>
      <c r="CV8" s="624"/>
      <c r="CW8" s="624"/>
      <c r="CX8" s="624"/>
      <c r="CY8" s="625"/>
      <c r="CZ8" s="626">
        <v>35.200000000000003</v>
      </c>
      <c r="DA8" s="626"/>
      <c r="DB8" s="626"/>
      <c r="DC8" s="626"/>
      <c r="DD8" s="632">
        <v>4895</v>
      </c>
      <c r="DE8" s="624"/>
      <c r="DF8" s="624"/>
      <c r="DG8" s="624"/>
      <c r="DH8" s="624"/>
      <c r="DI8" s="624"/>
      <c r="DJ8" s="624"/>
      <c r="DK8" s="624"/>
      <c r="DL8" s="624"/>
      <c r="DM8" s="624"/>
      <c r="DN8" s="624"/>
      <c r="DO8" s="624"/>
      <c r="DP8" s="625"/>
      <c r="DQ8" s="632">
        <v>1660881</v>
      </c>
      <c r="DR8" s="624"/>
      <c r="DS8" s="624"/>
      <c r="DT8" s="624"/>
      <c r="DU8" s="624"/>
      <c r="DV8" s="624"/>
      <c r="DW8" s="624"/>
      <c r="DX8" s="624"/>
      <c r="DY8" s="624"/>
      <c r="DZ8" s="624"/>
      <c r="EA8" s="624"/>
      <c r="EB8" s="624"/>
      <c r="EC8" s="633"/>
    </row>
    <row r="9" spans="2:143" ht="11.25" customHeight="1" x14ac:dyDescent="0.15">
      <c r="B9" s="620" t="s">
        <v>220</v>
      </c>
      <c r="C9" s="621"/>
      <c r="D9" s="621"/>
      <c r="E9" s="621"/>
      <c r="F9" s="621"/>
      <c r="G9" s="621"/>
      <c r="H9" s="621"/>
      <c r="I9" s="621"/>
      <c r="J9" s="621"/>
      <c r="K9" s="621"/>
      <c r="L9" s="621"/>
      <c r="M9" s="621"/>
      <c r="N9" s="621"/>
      <c r="O9" s="621"/>
      <c r="P9" s="621"/>
      <c r="Q9" s="622"/>
      <c r="R9" s="623">
        <v>36306</v>
      </c>
      <c r="S9" s="624"/>
      <c r="T9" s="624"/>
      <c r="U9" s="624"/>
      <c r="V9" s="624"/>
      <c r="W9" s="624"/>
      <c r="X9" s="624"/>
      <c r="Y9" s="625"/>
      <c r="Z9" s="626">
        <v>0.4</v>
      </c>
      <c r="AA9" s="626"/>
      <c r="AB9" s="626"/>
      <c r="AC9" s="626"/>
      <c r="AD9" s="627">
        <v>36306</v>
      </c>
      <c r="AE9" s="627"/>
      <c r="AF9" s="627"/>
      <c r="AG9" s="627"/>
      <c r="AH9" s="627"/>
      <c r="AI9" s="627"/>
      <c r="AJ9" s="627"/>
      <c r="AK9" s="627"/>
      <c r="AL9" s="628">
        <v>0.7</v>
      </c>
      <c r="AM9" s="629"/>
      <c r="AN9" s="629"/>
      <c r="AO9" s="630"/>
      <c r="AP9" s="620" t="s">
        <v>221</v>
      </c>
      <c r="AQ9" s="621"/>
      <c r="AR9" s="621"/>
      <c r="AS9" s="621"/>
      <c r="AT9" s="621"/>
      <c r="AU9" s="621"/>
      <c r="AV9" s="621"/>
      <c r="AW9" s="621"/>
      <c r="AX9" s="621"/>
      <c r="AY9" s="621"/>
      <c r="AZ9" s="621"/>
      <c r="BA9" s="621"/>
      <c r="BB9" s="621"/>
      <c r="BC9" s="621"/>
      <c r="BD9" s="621"/>
      <c r="BE9" s="621"/>
      <c r="BF9" s="622"/>
      <c r="BG9" s="623">
        <v>1335318</v>
      </c>
      <c r="BH9" s="624"/>
      <c r="BI9" s="624"/>
      <c r="BJ9" s="624"/>
      <c r="BK9" s="624"/>
      <c r="BL9" s="624"/>
      <c r="BM9" s="624"/>
      <c r="BN9" s="625"/>
      <c r="BO9" s="626">
        <v>46.3</v>
      </c>
      <c r="BP9" s="626"/>
      <c r="BQ9" s="626"/>
      <c r="BR9" s="626"/>
      <c r="BS9" s="632" t="s">
        <v>109</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1071211</v>
      </c>
      <c r="CS9" s="624"/>
      <c r="CT9" s="624"/>
      <c r="CU9" s="624"/>
      <c r="CV9" s="624"/>
      <c r="CW9" s="624"/>
      <c r="CX9" s="624"/>
      <c r="CY9" s="625"/>
      <c r="CZ9" s="626">
        <v>12.5</v>
      </c>
      <c r="DA9" s="626"/>
      <c r="DB9" s="626"/>
      <c r="DC9" s="626"/>
      <c r="DD9" s="632">
        <v>185862</v>
      </c>
      <c r="DE9" s="624"/>
      <c r="DF9" s="624"/>
      <c r="DG9" s="624"/>
      <c r="DH9" s="624"/>
      <c r="DI9" s="624"/>
      <c r="DJ9" s="624"/>
      <c r="DK9" s="624"/>
      <c r="DL9" s="624"/>
      <c r="DM9" s="624"/>
      <c r="DN9" s="624"/>
      <c r="DO9" s="624"/>
      <c r="DP9" s="625"/>
      <c r="DQ9" s="632">
        <v>978740</v>
      </c>
      <c r="DR9" s="624"/>
      <c r="DS9" s="624"/>
      <c r="DT9" s="624"/>
      <c r="DU9" s="624"/>
      <c r="DV9" s="624"/>
      <c r="DW9" s="624"/>
      <c r="DX9" s="624"/>
      <c r="DY9" s="624"/>
      <c r="DZ9" s="624"/>
      <c r="EA9" s="624"/>
      <c r="EB9" s="624"/>
      <c r="EC9" s="633"/>
    </row>
    <row r="10" spans="2:143" ht="11.25" customHeight="1" x14ac:dyDescent="0.15">
      <c r="B10" s="620" t="s">
        <v>223</v>
      </c>
      <c r="C10" s="621"/>
      <c r="D10" s="621"/>
      <c r="E10" s="621"/>
      <c r="F10" s="621"/>
      <c r="G10" s="621"/>
      <c r="H10" s="621"/>
      <c r="I10" s="621"/>
      <c r="J10" s="621"/>
      <c r="K10" s="621"/>
      <c r="L10" s="621"/>
      <c r="M10" s="621"/>
      <c r="N10" s="621"/>
      <c r="O10" s="621"/>
      <c r="P10" s="621"/>
      <c r="Q10" s="622"/>
      <c r="R10" s="623">
        <v>401712</v>
      </c>
      <c r="S10" s="624"/>
      <c r="T10" s="624"/>
      <c r="U10" s="624"/>
      <c r="V10" s="624"/>
      <c r="W10" s="624"/>
      <c r="X10" s="624"/>
      <c r="Y10" s="625"/>
      <c r="Z10" s="626">
        <v>4.4000000000000004</v>
      </c>
      <c r="AA10" s="626"/>
      <c r="AB10" s="626"/>
      <c r="AC10" s="626"/>
      <c r="AD10" s="627">
        <v>401712</v>
      </c>
      <c r="AE10" s="627"/>
      <c r="AF10" s="627"/>
      <c r="AG10" s="627"/>
      <c r="AH10" s="627"/>
      <c r="AI10" s="627"/>
      <c r="AJ10" s="627"/>
      <c r="AK10" s="627"/>
      <c r="AL10" s="628">
        <v>7.2</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42798</v>
      </c>
      <c r="BH10" s="624"/>
      <c r="BI10" s="624"/>
      <c r="BJ10" s="624"/>
      <c r="BK10" s="624"/>
      <c r="BL10" s="624"/>
      <c r="BM10" s="624"/>
      <c r="BN10" s="625"/>
      <c r="BO10" s="626">
        <v>1.5</v>
      </c>
      <c r="BP10" s="626"/>
      <c r="BQ10" s="626"/>
      <c r="BR10" s="626"/>
      <c r="BS10" s="632" t="s">
        <v>109</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8943</v>
      </c>
      <c r="CS10" s="624"/>
      <c r="CT10" s="624"/>
      <c r="CU10" s="624"/>
      <c r="CV10" s="624"/>
      <c r="CW10" s="624"/>
      <c r="CX10" s="624"/>
      <c r="CY10" s="625"/>
      <c r="CZ10" s="626">
        <v>0.1</v>
      </c>
      <c r="DA10" s="626"/>
      <c r="DB10" s="626"/>
      <c r="DC10" s="626"/>
      <c r="DD10" s="632" t="s">
        <v>109</v>
      </c>
      <c r="DE10" s="624"/>
      <c r="DF10" s="624"/>
      <c r="DG10" s="624"/>
      <c r="DH10" s="624"/>
      <c r="DI10" s="624"/>
      <c r="DJ10" s="624"/>
      <c r="DK10" s="624"/>
      <c r="DL10" s="624"/>
      <c r="DM10" s="624"/>
      <c r="DN10" s="624"/>
      <c r="DO10" s="624"/>
      <c r="DP10" s="625"/>
      <c r="DQ10" s="632">
        <v>8943</v>
      </c>
      <c r="DR10" s="624"/>
      <c r="DS10" s="624"/>
      <c r="DT10" s="624"/>
      <c r="DU10" s="624"/>
      <c r="DV10" s="624"/>
      <c r="DW10" s="624"/>
      <c r="DX10" s="624"/>
      <c r="DY10" s="624"/>
      <c r="DZ10" s="624"/>
      <c r="EA10" s="624"/>
      <c r="EB10" s="624"/>
      <c r="EC10" s="633"/>
    </row>
    <row r="11" spans="2:143" ht="11.25" customHeight="1" x14ac:dyDescent="0.15">
      <c r="B11" s="620" t="s">
        <v>226</v>
      </c>
      <c r="C11" s="621"/>
      <c r="D11" s="621"/>
      <c r="E11" s="621"/>
      <c r="F11" s="621"/>
      <c r="G11" s="621"/>
      <c r="H11" s="621"/>
      <c r="I11" s="621"/>
      <c r="J11" s="621"/>
      <c r="K11" s="621"/>
      <c r="L11" s="621"/>
      <c r="M11" s="621"/>
      <c r="N11" s="621"/>
      <c r="O11" s="621"/>
      <c r="P11" s="621"/>
      <c r="Q11" s="622"/>
      <c r="R11" s="623">
        <v>21877</v>
      </c>
      <c r="S11" s="624"/>
      <c r="T11" s="624"/>
      <c r="U11" s="624"/>
      <c r="V11" s="624"/>
      <c r="W11" s="624"/>
      <c r="X11" s="624"/>
      <c r="Y11" s="625"/>
      <c r="Z11" s="626">
        <v>0.2</v>
      </c>
      <c r="AA11" s="626"/>
      <c r="AB11" s="626"/>
      <c r="AC11" s="626"/>
      <c r="AD11" s="627">
        <v>21877</v>
      </c>
      <c r="AE11" s="627"/>
      <c r="AF11" s="627"/>
      <c r="AG11" s="627"/>
      <c r="AH11" s="627"/>
      <c r="AI11" s="627"/>
      <c r="AJ11" s="627"/>
      <c r="AK11" s="627"/>
      <c r="AL11" s="628">
        <v>0.4</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37584</v>
      </c>
      <c r="BH11" s="624"/>
      <c r="BI11" s="624"/>
      <c r="BJ11" s="624"/>
      <c r="BK11" s="624"/>
      <c r="BL11" s="624"/>
      <c r="BM11" s="624"/>
      <c r="BN11" s="625"/>
      <c r="BO11" s="626">
        <v>1.3</v>
      </c>
      <c r="BP11" s="626"/>
      <c r="BQ11" s="626"/>
      <c r="BR11" s="626"/>
      <c r="BS11" s="632" t="s">
        <v>109</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79944</v>
      </c>
      <c r="CS11" s="624"/>
      <c r="CT11" s="624"/>
      <c r="CU11" s="624"/>
      <c r="CV11" s="624"/>
      <c r="CW11" s="624"/>
      <c r="CX11" s="624"/>
      <c r="CY11" s="625"/>
      <c r="CZ11" s="626">
        <v>0.9</v>
      </c>
      <c r="DA11" s="626"/>
      <c r="DB11" s="626"/>
      <c r="DC11" s="626"/>
      <c r="DD11" s="632">
        <v>19147</v>
      </c>
      <c r="DE11" s="624"/>
      <c r="DF11" s="624"/>
      <c r="DG11" s="624"/>
      <c r="DH11" s="624"/>
      <c r="DI11" s="624"/>
      <c r="DJ11" s="624"/>
      <c r="DK11" s="624"/>
      <c r="DL11" s="624"/>
      <c r="DM11" s="624"/>
      <c r="DN11" s="624"/>
      <c r="DO11" s="624"/>
      <c r="DP11" s="625"/>
      <c r="DQ11" s="632">
        <v>62984</v>
      </c>
      <c r="DR11" s="624"/>
      <c r="DS11" s="624"/>
      <c r="DT11" s="624"/>
      <c r="DU11" s="624"/>
      <c r="DV11" s="624"/>
      <c r="DW11" s="624"/>
      <c r="DX11" s="624"/>
      <c r="DY11" s="624"/>
      <c r="DZ11" s="624"/>
      <c r="EA11" s="624"/>
      <c r="EB11" s="624"/>
      <c r="EC11" s="633"/>
    </row>
    <row r="12" spans="2:143" ht="11.25" customHeight="1" x14ac:dyDescent="0.15">
      <c r="B12" s="620" t="s">
        <v>229</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1121206</v>
      </c>
      <c r="BH12" s="624"/>
      <c r="BI12" s="624"/>
      <c r="BJ12" s="624"/>
      <c r="BK12" s="624"/>
      <c r="BL12" s="624"/>
      <c r="BM12" s="624"/>
      <c r="BN12" s="625"/>
      <c r="BO12" s="626">
        <v>38.9</v>
      </c>
      <c r="BP12" s="626"/>
      <c r="BQ12" s="626"/>
      <c r="BR12" s="626"/>
      <c r="BS12" s="632" t="s">
        <v>109</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164697</v>
      </c>
      <c r="CS12" s="624"/>
      <c r="CT12" s="624"/>
      <c r="CU12" s="624"/>
      <c r="CV12" s="624"/>
      <c r="CW12" s="624"/>
      <c r="CX12" s="624"/>
      <c r="CY12" s="625"/>
      <c r="CZ12" s="626">
        <v>1.9</v>
      </c>
      <c r="DA12" s="626"/>
      <c r="DB12" s="626"/>
      <c r="DC12" s="626"/>
      <c r="DD12" s="632">
        <v>39728</v>
      </c>
      <c r="DE12" s="624"/>
      <c r="DF12" s="624"/>
      <c r="DG12" s="624"/>
      <c r="DH12" s="624"/>
      <c r="DI12" s="624"/>
      <c r="DJ12" s="624"/>
      <c r="DK12" s="624"/>
      <c r="DL12" s="624"/>
      <c r="DM12" s="624"/>
      <c r="DN12" s="624"/>
      <c r="DO12" s="624"/>
      <c r="DP12" s="625"/>
      <c r="DQ12" s="632">
        <v>137546</v>
      </c>
      <c r="DR12" s="624"/>
      <c r="DS12" s="624"/>
      <c r="DT12" s="624"/>
      <c r="DU12" s="624"/>
      <c r="DV12" s="624"/>
      <c r="DW12" s="624"/>
      <c r="DX12" s="624"/>
      <c r="DY12" s="624"/>
      <c r="DZ12" s="624"/>
      <c r="EA12" s="624"/>
      <c r="EB12" s="624"/>
      <c r="EC12" s="633"/>
    </row>
    <row r="13" spans="2:143" ht="11.25" customHeight="1" x14ac:dyDescent="0.15">
      <c r="B13" s="620" t="s">
        <v>232</v>
      </c>
      <c r="C13" s="621"/>
      <c r="D13" s="621"/>
      <c r="E13" s="621"/>
      <c r="F13" s="621"/>
      <c r="G13" s="621"/>
      <c r="H13" s="621"/>
      <c r="I13" s="621"/>
      <c r="J13" s="621"/>
      <c r="K13" s="621"/>
      <c r="L13" s="621"/>
      <c r="M13" s="621"/>
      <c r="N13" s="621"/>
      <c r="O13" s="621"/>
      <c r="P13" s="621"/>
      <c r="Q13" s="622"/>
      <c r="R13" s="623">
        <v>13090</v>
      </c>
      <c r="S13" s="624"/>
      <c r="T13" s="624"/>
      <c r="U13" s="624"/>
      <c r="V13" s="624"/>
      <c r="W13" s="624"/>
      <c r="X13" s="624"/>
      <c r="Y13" s="625"/>
      <c r="Z13" s="626">
        <v>0.1</v>
      </c>
      <c r="AA13" s="626"/>
      <c r="AB13" s="626"/>
      <c r="AC13" s="626"/>
      <c r="AD13" s="627">
        <v>13090</v>
      </c>
      <c r="AE13" s="627"/>
      <c r="AF13" s="627"/>
      <c r="AG13" s="627"/>
      <c r="AH13" s="627"/>
      <c r="AI13" s="627"/>
      <c r="AJ13" s="627"/>
      <c r="AK13" s="627"/>
      <c r="AL13" s="628">
        <v>0.2</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1120927</v>
      </c>
      <c r="BH13" s="624"/>
      <c r="BI13" s="624"/>
      <c r="BJ13" s="624"/>
      <c r="BK13" s="624"/>
      <c r="BL13" s="624"/>
      <c r="BM13" s="624"/>
      <c r="BN13" s="625"/>
      <c r="BO13" s="626">
        <v>38.9</v>
      </c>
      <c r="BP13" s="626"/>
      <c r="BQ13" s="626"/>
      <c r="BR13" s="626"/>
      <c r="BS13" s="632" t="s">
        <v>109</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952122</v>
      </c>
      <c r="CS13" s="624"/>
      <c r="CT13" s="624"/>
      <c r="CU13" s="624"/>
      <c r="CV13" s="624"/>
      <c r="CW13" s="624"/>
      <c r="CX13" s="624"/>
      <c r="CY13" s="625"/>
      <c r="CZ13" s="626">
        <v>11.1</v>
      </c>
      <c r="DA13" s="626"/>
      <c r="DB13" s="626"/>
      <c r="DC13" s="626"/>
      <c r="DD13" s="632">
        <v>178779</v>
      </c>
      <c r="DE13" s="624"/>
      <c r="DF13" s="624"/>
      <c r="DG13" s="624"/>
      <c r="DH13" s="624"/>
      <c r="DI13" s="624"/>
      <c r="DJ13" s="624"/>
      <c r="DK13" s="624"/>
      <c r="DL13" s="624"/>
      <c r="DM13" s="624"/>
      <c r="DN13" s="624"/>
      <c r="DO13" s="624"/>
      <c r="DP13" s="625"/>
      <c r="DQ13" s="632">
        <v>743244</v>
      </c>
      <c r="DR13" s="624"/>
      <c r="DS13" s="624"/>
      <c r="DT13" s="624"/>
      <c r="DU13" s="624"/>
      <c r="DV13" s="624"/>
      <c r="DW13" s="624"/>
      <c r="DX13" s="624"/>
      <c r="DY13" s="624"/>
      <c r="DZ13" s="624"/>
      <c r="EA13" s="624"/>
      <c r="EB13" s="624"/>
      <c r="EC13" s="633"/>
    </row>
    <row r="14" spans="2:143" ht="11.25" customHeight="1" x14ac:dyDescent="0.15">
      <c r="B14" s="620" t="s">
        <v>235</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40166</v>
      </c>
      <c r="BH14" s="624"/>
      <c r="BI14" s="624"/>
      <c r="BJ14" s="624"/>
      <c r="BK14" s="624"/>
      <c r="BL14" s="624"/>
      <c r="BM14" s="624"/>
      <c r="BN14" s="625"/>
      <c r="BO14" s="626">
        <v>1.4</v>
      </c>
      <c r="BP14" s="626"/>
      <c r="BQ14" s="626"/>
      <c r="BR14" s="626"/>
      <c r="BS14" s="632" t="s">
        <v>109</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354320</v>
      </c>
      <c r="CS14" s="624"/>
      <c r="CT14" s="624"/>
      <c r="CU14" s="624"/>
      <c r="CV14" s="624"/>
      <c r="CW14" s="624"/>
      <c r="CX14" s="624"/>
      <c r="CY14" s="625"/>
      <c r="CZ14" s="626">
        <v>4.0999999999999996</v>
      </c>
      <c r="DA14" s="626"/>
      <c r="DB14" s="626"/>
      <c r="DC14" s="626"/>
      <c r="DD14" s="632">
        <v>2827</v>
      </c>
      <c r="DE14" s="624"/>
      <c r="DF14" s="624"/>
      <c r="DG14" s="624"/>
      <c r="DH14" s="624"/>
      <c r="DI14" s="624"/>
      <c r="DJ14" s="624"/>
      <c r="DK14" s="624"/>
      <c r="DL14" s="624"/>
      <c r="DM14" s="624"/>
      <c r="DN14" s="624"/>
      <c r="DO14" s="624"/>
      <c r="DP14" s="625"/>
      <c r="DQ14" s="632">
        <v>351567</v>
      </c>
      <c r="DR14" s="624"/>
      <c r="DS14" s="624"/>
      <c r="DT14" s="624"/>
      <c r="DU14" s="624"/>
      <c r="DV14" s="624"/>
      <c r="DW14" s="624"/>
      <c r="DX14" s="624"/>
      <c r="DY14" s="624"/>
      <c r="DZ14" s="624"/>
      <c r="EA14" s="624"/>
      <c r="EB14" s="624"/>
      <c r="EC14" s="633"/>
    </row>
    <row r="15" spans="2:143" ht="11.25" customHeight="1" x14ac:dyDescent="0.15">
      <c r="B15" s="620" t="s">
        <v>238</v>
      </c>
      <c r="C15" s="621"/>
      <c r="D15" s="621"/>
      <c r="E15" s="621"/>
      <c r="F15" s="621"/>
      <c r="G15" s="621"/>
      <c r="H15" s="621"/>
      <c r="I15" s="621"/>
      <c r="J15" s="621"/>
      <c r="K15" s="621"/>
      <c r="L15" s="621"/>
      <c r="M15" s="621"/>
      <c r="N15" s="621"/>
      <c r="O15" s="621"/>
      <c r="P15" s="621"/>
      <c r="Q15" s="622"/>
      <c r="R15" s="623">
        <v>21909</v>
      </c>
      <c r="S15" s="624"/>
      <c r="T15" s="624"/>
      <c r="U15" s="624"/>
      <c r="V15" s="624"/>
      <c r="W15" s="624"/>
      <c r="X15" s="624"/>
      <c r="Y15" s="625"/>
      <c r="Z15" s="626">
        <v>0.2</v>
      </c>
      <c r="AA15" s="626"/>
      <c r="AB15" s="626"/>
      <c r="AC15" s="626"/>
      <c r="AD15" s="627">
        <v>21909</v>
      </c>
      <c r="AE15" s="627"/>
      <c r="AF15" s="627"/>
      <c r="AG15" s="627"/>
      <c r="AH15" s="627"/>
      <c r="AI15" s="627"/>
      <c r="AJ15" s="627"/>
      <c r="AK15" s="627"/>
      <c r="AL15" s="628">
        <v>0.4</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135198</v>
      </c>
      <c r="BH15" s="624"/>
      <c r="BI15" s="624"/>
      <c r="BJ15" s="624"/>
      <c r="BK15" s="624"/>
      <c r="BL15" s="624"/>
      <c r="BM15" s="624"/>
      <c r="BN15" s="625"/>
      <c r="BO15" s="626">
        <v>4.7</v>
      </c>
      <c r="BP15" s="626"/>
      <c r="BQ15" s="626"/>
      <c r="BR15" s="626"/>
      <c r="BS15" s="632" t="s">
        <v>109</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910455</v>
      </c>
      <c r="CS15" s="624"/>
      <c r="CT15" s="624"/>
      <c r="CU15" s="624"/>
      <c r="CV15" s="624"/>
      <c r="CW15" s="624"/>
      <c r="CX15" s="624"/>
      <c r="CY15" s="625"/>
      <c r="CZ15" s="626">
        <v>10.7</v>
      </c>
      <c r="DA15" s="626"/>
      <c r="DB15" s="626"/>
      <c r="DC15" s="626"/>
      <c r="DD15" s="632">
        <v>117626</v>
      </c>
      <c r="DE15" s="624"/>
      <c r="DF15" s="624"/>
      <c r="DG15" s="624"/>
      <c r="DH15" s="624"/>
      <c r="DI15" s="624"/>
      <c r="DJ15" s="624"/>
      <c r="DK15" s="624"/>
      <c r="DL15" s="624"/>
      <c r="DM15" s="624"/>
      <c r="DN15" s="624"/>
      <c r="DO15" s="624"/>
      <c r="DP15" s="625"/>
      <c r="DQ15" s="632">
        <v>776551</v>
      </c>
      <c r="DR15" s="624"/>
      <c r="DS15" s="624"/>
      <c r="DT15" s="624"/>
      <c r="DU15" s="624"/>
      <c r="DV15" s="624"/>
      <c r="DW15" s="624"/>
      <c r="DX15" s="624"/>
      <c r="DY15" s="624"/>
      <c r="DZ15" s="624"/>
      <c r="EA15" s="624"/>
      <c r="EB15" s="624"/>
      <c r="EC15" s="633"/>
    </row>
    <row r="16" spans="2:143" ht="11.25" customHeight="1" x14ac:dyDescent="0.15">
      <c r="B16" s="620" t="s">
        <v>241</v>
      </c>
      <c r="C16" s="621"/>
      <c r="D16" s="621"/>
      <c r="E16" s="621"/>
      <c r="F16" s="621"/>
      <c r="G16" s="621"/>
      <c r="H16" s="621"/>
      <c r="I16" s="621"/>
      <c r="J16" s="621"/>
      <c r="K16" s="621"/>
      <c r="L16" s="621"/>
      <c r="M16" s="621"/>
      <c r="N16" s="621"/>
      <c r="O16" s="621"/>
      <c r="P16" s="621"/>
      <c r="Q16" s="622"/>
      <c r="R16" s="623">
        <v>2545984</v>
      </c>
      <c r="S16" s="624"/>
      <c r="T16" s="624"/>
      <c r="U16" s="624"/>
      <c r="V16" s="624"/>
      <c r="W16" s="624"/>
      <c r="X16" s="624"/>
      <c r="Y16" s="625"/>
      <c r="Z16" s="626">
        <v>28.2</v>
      </c>
      <c r="AA16" s="626"/>
      <c r="AB16" s="626"/>
      <c r="AC16" s="626"/>
      <c r="AD16" s="627">
        <v>2177737</v>
      </c>
      <c r="AE16" s="627"/>
      <c r="AF16" s="627"/>
      <c r="AG16" s="627"/>
      <c r="AH16" s="627"/>
      <c r="AI16" s="627"/>
      <c r="AJ16" s="627"/>
      <c r="AK16" s="627"/>
      <c r="AL16" s="628">
        <v>39.200000000000003</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t="s">
        <v>109</v>
      </c>
      <c r="CS16" s="624"/>
      <c r="CT16" s="624"/>
      <c r="CU16" s="624"/>
      <c r="CV16" s="624"/>
      <c r="CW16" s="624"/>
      <c r="CX16" s="624"/>
      <c r="CY16" s="625"/>
      <c r="CZ16" s="626" t="s">
        <v>109</v>
      </c>
      <c r="DA16" s="626"/>
      <c r="DB16" s="626"/>
      <c r="DC16" s="626"/>
      <c r="DD16" s="632" t="s">
        <v>109</v>
      </c>
      <c r="DE16" s="624"/>
      <c r="DF16" s="624"/>
      <c r="DG16" s="624"/>
      <c r="DH16" s="624"/>
      <c r="DI16" s="624"/>
      <c r="DJ16" s="624"/>
      <c r="DK16" s="624"/>
      <c r="DL16" s="624"/>
      <c r="DM16" s="624"/>
      <c r="DN16" s="624"/>
      <c r="DO16" s="624"/>
      <c r="DP16" s="625"/>
      <c r="DQ16" s="632" t="s">
        <v>109</v>
      </c>
      <c r="DR16" s="624"/>
      <c r="DS16" s="624"/>
      <c r="DT16" s="624"/>
      <c r="DU16" s="624"/>
      <c r="DV16" s="624"/>
      <c r="DW16" s="624"/>
      <c r="DX16" s="624"/>
      <c r="DY16" s="624"/>
      <c r="DZ16" s="624"/>
      <c r="EA16" s="624"/>
      <c r="EB16" s="624"/>
      <c r="EC16" s="633"/>
    </row>
    <row r="17" spans="2:133" ht="11.25" customHeight="1" x14ac:dyDescent="0.15">
      <c r="B17" s="620" t="s">
        <v>244</v>
      </c>
      <c r="C17" s="621"/>
      <c r="D17" s="621"/>
      <c r="E17" s="621"/>
      <c r="F17" s="621"/>
      <c r="G17" s="621"/>
      <c r="H17" s="621"/>
      <c r="I17" s="621"/>
      <c r="J17" s="621"/>
      <c r="K17" s="621"/>
      <c r="L17" s="621"/>
      <c r="M17" s="621"/>
      <c r="N17" s="621"/>
      <c r="O17" s="621"/>
      <c r="P17" s="621"/>
      <c r="Q17" s="622"/>
      <c r="R17" s="623">
        <v>2177737</v>
      </c>
      <c r="S17" s="624"/>
      <c r="T17" s="624"/>
      <c r="U17" s="624"/>
      <c r="V17" s="624"/>
      <c r="W17" s="624"/>
      <c r="X17" s="624"/>
      <c r="Y17" s="625"/>
      <c r="Z17" s="626">
        <v>24.1</v>
      </c>
      <c r="AA17" s="626"/>
      <c r="AB17" s="626"/>
      <c r="AC17" s="626"/>
      <c r="AD17" s="627">
        <v>2177737</v>
      </c>
      <c r="AE17" s="627"/>
      <c r="AF17" s="627"/>
      <c r="AG17" s="627"/>
      <c r="AH17" s="627"/>
      <c r="AI17" s="627"/>
      <c r="AJ17" s="627"/>
      <c r="AK17" s="627"/>
      <c r="AL17" s="628">
        <v>39.200000000000003</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858578</v>
      </c>
      <c r="CS17" s="624"/>
      <c r="CT17" s="624"/>
      <c r="CU17" s="624"/>
      <c r="CV17" s="624"/>
      <c r="CW17" s="624"/>
      <c r="CX17" s="624"/>
      <c r="CY17" s="625"/>
      <c r="CZ17" s="626">
        <v>10</v>
      </c>
      <c r="DA17" s="626"/>
      <c r="DB17" s="626"/>
      <c r="DC17" s="626"/>
      <c r="DD17" s="632" t="s">
        <v>109</v>
      </c>
      <c r="DE17" s="624"/>
      <c r="DF17" s="624"/>
      <c r="DG17" s="624"/>
      <c r="DH17" s="624"/>
      <c r="DI17" s="624"/>
      <c r="DJ17" s="624"/>
      <c r="DK17" s="624"/>
      <c r="DL17" s="624"/>
      <c r="DM17" s="624"/>
      <c r="DN17" s="624"/>
      <c r="DO17" s="624"/>
      <c r="DP17" s="625"/>
      <c r="DQ17" s="632">
        <v>809820</v>
      </c>
      <c r="DR17" s="624"/>
      <c r="DS17" s="624"/>
      <c r="DT17" s="624"/>
      <c r="DU17" s="624"/>
      <c r="DV17" s="624"/>
      <c r="DW17" s="624"/>
      <c r="DX17" s="624"/>
      <c r="DY17" s="624"/>
      <c r="DZ17" s="624"/>
      <c r="EA17" s="624"/>
      <c r="EB17" s="624"/>
      <c r="EC17" s="633"/>
    </row>
    <row r="18" spans="2:133" ht="11.25" customHeight="1" x14ac:dyDescent="0.15">
      <c r="B18" s="620" t="s">
        <v>247</v>
      </c>
      <c r="C18" s="621"/>
      <c r="D18" s="621"/>
      <c r="E18" s="621"/>
      <c r="F18" s="621"/>
      <c r="G18" s="621"/>
      <c r="H18" s="621"/>
      <c r="I18" s="621"/>
      <c r="J18" s="621"/>
      <c r="K18" s="621"/>
      <c r="L18" s="621"/>
      <c r="M18" s="621"/>
      <c r="N18" s="621"/>
      <c r="O18" s="621"/>
      <c r="P18" s="621"/>
      <c r="Q18" s="622"/>
      <c r="R18" s="623">
        <v>368247</v>
      </c>
      <c r="S18" s="624"/>
      <c r="T18" s="624"/>
      <c r="U18" s="624"/>
      <c r="V18" s="624"/>
      <c r="W18" s="624"/>
      <c r="X18" s="624"/>
      <c r="Y18" s="625"/>
      <c r="Z18" s="626">
        <v>4.0999999999999996</v>
      </c>
      <c r="AA18" s="626"/>
      <c r="AB18" s="626"/>
      <c r="AC18" s="626"/>
      <c r="AD18" s="627" t="s">
        <v>109</v>
      </c>
      <c r="AE18" s="627"/>
      <c r="AF18" s="627"/>
      <c r="AG18" s="627"/>
      <c r="AH18" s="627"/>
      <c r="AI18" s="627"/>
      <c r="AJ18" s="627"/>
      <c r="AK18" s="627"/>
      <c r="AL18" s="628" t="s">
        <v>109</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x14ac:dyDescent="0.15">
      <c r="B19" s="620" t="s">
        <v>250</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124335</v>
      </c>
      <c r="BH19" s="624"/>
      <c r="BI19" s="624"/>
      <c r="BJ19" s="624"/>
      <c r="BK19" s="624"/>
      <c r="BL19" s="624"/>
      <c r="BM19" s="624"/>
      <c r="BN19" s="625"/>
      <c r="BO19" s="626">
        <v>4.3</v>
      </c>
      <c r="BP19" s="626"/>
      <c r="BQ19" s="626"/>
      <c r="BR19" s="626"/>
      <c r="BS19" s="632" t="s">
        <v>109</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253</v>
      </c>
      <c r="C20" s="621"/>
      <c r="D20" s="621"/>
      <c r="E20" s="621"/>
      <c r="F20" s="621"/>
      <c r="G20" s="621"/>
      <c r="H20" s="621"/>
      <c r="I20" s="621"/>
      <c r="J20" s="621"/>
      <c r="K20" s="621"/>
      <c r="L20" s="621"/>
      <c r="M20" s="621"/>
      <c r="N20" s="621"/>
      <c r="O20" s="621"/>
      <c r="P20" s="621"/>
      <c r="Q20" s="622"/>
      <c r="R20" s="623">
        <v>6027280</v>
      </c>
      <c r="S20" s="624"/>
      <c r="T20" s="624"/>
      <c r="U20" s="624"/>
      <c r="V20" s="624"/>
      <c r="W20" s="624"/>
      <c r="X20" s="624"/>
      <c r="Y20" s="625"/>
      <c r="Z20" s="626">
        <v>66.8</v>
      </c>
      <c r="AA20" s="626"/>
      <c r="AB20" s="626"/>
      <c r="AC20" s="626"/>
      <c r="AD20" s="627">
        <v>5534698</v>
      </c>
      <c r="AE20" s="627"/>
      <c r="AF20" s="627"/>
      <c r="AG20" s="627"/>
      <c r="AH20" s="627"/>
      <c r="AI20" s="627"/>
      <c r="AJ20" s="627"/>
      <c r="AK20" s="627"/>
      <c r="AL20" s="628">
        <v>99.6</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124335</v>
      </c>
      <c r="BH20" s="624"/>
      <c r="BI20" s="624"/>
      <c r="BJ20" s="624"/>
      <c r="BK20" s="624"/>
      <c r="BL20" s="624"/>
      <c r="BM20" s="624"/>
      <c r="BN20" s="625"/>
      <c r="BO20" s="626">
        <v>4.3</v>
      </c>
      <c r="BP20" s="626"/>
      <c r="BQ20" s="626"/>
      <c r="BR20" s="626"/>
      <c r="BS20" s="632" t="s">
        <v>109</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8545854</v>
      </c>
      <c r="CS20" s="624"/>
      <c r="CT20" s="624"/>
      <c r="CU20" s="624"/>
      <c r="CV20" s="624"/>
      <c r="CW20" s="624"/>
      <c r="CX20" s="624"/>
      <c r="CY20" s="625"/>
      <c r="CZ20" s="626">
        <v>100</v>
      </c>
      <c r="DA20" s="626"/>
      <c r="DB20" s="626"/>
      <c r="DC20" s="626"/>
      <c r="DD20" s="632">
        <v>605049</v>
      </c>
      <c r="DE20" s="624"/>
      <c r="DF20" s="624"/>
      <c r="DG20" s="624"/>
      <c r="DH20" s="624"/>
      <c r="DI20" s="624"/>
      <c r="DJ20" s="624"/>
      <c r="DK20" s="624"/>
      <c r="DL20" s="624"/>
      <c r="DM20" s="624"/>
      <c r="DN20" s="624"/>
      <c r="DO20" s="624"/>
      <c r="DP20" s="625"/>
      <c r="DQ20" s="632">
        <v>6547408</v>
      </c>
      <c r="DR20" s="624"/>
      <c r="DS20" s="624"/>
      <c r="DT20" s="624"/>
      <c r="DU20" s="624"/>
      <c r="DV20" s="624"/>
      <c r="DW20" s="624"/>
      <c r="DX20" s="624"/>
      <c r="DY20" s="624"/>
      <c r="DZ20" s="624"/>
      <c r="EA20" s="624"/>
      <c r="EB20" s="624"/>
      <c r="EC20" s="633"/>
    </row>
    <row r="21" spans="2:133" ht="11.25" customHeight="1" x14ac:dyDescent="0.15">
      <c r="B21" s="620" t="s">
        <v>256</v>
      </c>
      <c r="C21" s="621"/>
      <c r="D21" s="621"/>
      <c r="E21" s="621"/>
      <c r="F21" s="621"/>
      <c r="G21" s="621"/>
      <c r="H21" s="621"/>
      <c r="I21" s="621"/>
      <c r="J21" s="621"/>
      <c r="K21" s="621"/>
      <c r="L21" s="621"/>
      <c r="M21" s="621"/>
      <c r="N21" s="621"/>
      <c r="O21" s="621"/>
      <c r="P21" s="621"/>
      <c r="Q21" s="622"/>
      <c r="R21" s="623">
        <v>3595</v>
      </c>
      <c r="S21" s="624"/>
      <c r="T21" s="624"/>
      <c r="U21" s="624"/>
      <c r="V21" s="624"/>
      <c r="W21" s="624"/>
      <c r="X21" s="624"/>
      <c r="Y21" s="625"/>
      <c r="Z21" s="626">
        <v>0</v>
      </c>
      <c r="AA21" s="626"/>
      <c r="AB21" s="626"/>
      <c r="AC21" s="626"/>
      <c r="AD21" s="627">
        <v>3595</v>
      </c>
      <c r="AE21" s="627"/>
      <c r="AF21" s="627"/>
      <c r="AG21" s="627"/>
      <c r="AH21" s="627"/>
      <c r="AI21" s="627"/>
      <c r="AJ21" s="627"/>
      <c r="AK21" s="627"/>
      <c r="AL21" s="628">
        <v>0.1</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258</v>
      </c>
      <c r="C22" s="621"/>
      <c r="D22" s="621"/>
      <c r="E22" s="621"/>
      <c r="F22" s="621"/>
      <c r="G22" s="621"/>
      <c r="H22" s="621"/>
      <c r="I22" s="621"/>
      <c r="J22" s="621"/>
      <c r="K22" s="621"/>
      <c r="L22" s="621"/>
      <c r="M22" s="621"/>
      <c r="N22" s="621"/>
      <c r="O22" s="621"/>
      <c r="P22" s="621"/>
      <c r="Q22" s="622"/>
      <c r="R22" s="623">
        <v>48546</v>
      </c>
      <c r="S22" s="624"/>
      <c r="T22" s="624"/>
      <c r="U22" s="624"/>
      <c r="V22" s="624"/>
      <c r="W22" s="624"/>
      <c r="X22" s="624"/>
      <c r="Y22" s="625"/>
      <c r="Z22" s="626">
        <v>0.5</v>
      </c>
      <c r="AA22" s="626"/>
      <c r="AB22" s="626"/>
      <c r="AC22" s="626"/>
      <c r="AD22" s="627" t="s">
        <v>109</v>
      </c>
      <c r="AE22" s="627"/>
      <c r="AF22" s="627"/>
      <c r="AG22" s="627"/>
      <c r="AH22" s="627"/>
      <c r="AI22" s="627"/>
      <c r="AJ22" s="627"/>
      <c r="AK22" s="627"/>
      <c r="AL22" s="628" t="s">
        <v>109</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261</v>
      </c>
      <c r="C23" s="621"/>
      <c r="D23" s="621"/>
      <c r="E23" s="621"/>
      <c r="F23" s="621"/>
      <c r="G23" s="621"/>
      <c r="H23" s="621"/>
      <c r="I23" s="621"/>
      <c r="J23" s="621"/>
      <c r="K23" s="621"/>
      <c r="L23" s="621"/>
      <c r="M23" s="621"/>
      <c r="N23" s="621"/>
      <c r="O23" s="621"/>
      <c r="P23" s="621"/>
      <c r="Q23" s="622"/>
      <c r="R23" s="623">
        <v>189811</v>
      </c>
      <c r="S23" s="624"/>
      <c r="T23" s="624"/>
      <c r="U23" s="624"/>
      <c r="V23" s="624"/>
      <c r="W23" s="624"/>
      <c r="X23" s="624"/>
      <c r="Y23" s="625"/>
      <c r="Z23" s="626">
        <v>2.1</v>
      </c>
      <c r="AA23" s="626"/>
      <c r="AB23" s="626"/>
      <c r="AC23" s="626"/>
      <c r="AD23" s="627">
        <v>13739</v>
      </c>
      <c r="AE23" s="627"/>
      <c r="AF23" s="627"/>
      <c r="AG23" s="627"/>
      <c r="AH23" s="627"/>
      <c r="AI23" s="627"/>
      <c r="AJ23" s="627"/>
      <c r="AK23" s="627"/>
      <c r="AL23" s="628">
        <v>0.2</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v>124335</v>
      </c>
      <c r="BH23" s="624"/>
      <c r="BI23" s="624"/>
      <c r="BJ23" s="624"/>
      <c r="BK23" s="624"/>
      <c r="BL23" s="624"/>
      <c r="BM23" s="624"/>
      <c r="BN23" s="625"/>
      <c r="BO23" s="626">
        <v>4.3</v>
      </c>
      <c r="BP23" s="626"/>
      <c r="BQ23" s="626"/>
      <c r="BR23" s="626"/>
      <c r="BS23" s="632" t="s">
        <v>109</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x14ac:dyDescent="0.15">
      <c r="B24" s="620" t="s">
        <v>268</v>
      </c>
      <c r="C24" s="621"/>
      <c r="D24" s="621"/>
      <c r="E24" s="621"/>
      <c r="F24" s="621"/>
      <c r="G24" s="621"/>
      <c r="H24" s="621"/>
      <c r="I24" s="621"/>
      <c r="J24" s="621"/>
      <c r="K24" s="621"/>
      <c r="L24" s="621"/>
      <c r="M24" s="621"/>
      <c r="N24" s="621"/>
      <c r="O24" s="621"/>
      <c r="P24" s="621"/>
      <c r="Q24" s="622"/>
      <c r="R24" s="623">
        <v>72770</v>
      </c>
      <c r="S24" s="624"/>
      <c r="T24" s="624"/>
      <c r="U24" s="624"/>
      <c r="V24" s="624"/>
      <c r="W24" s="624"/>
      <c r="X24" s="624"/>
      <c r="Y24" s="625"/>
      <c r="Z24" s="626">
        <v>0.8</v>
      </c>
      <c r="AA24" s="626"/>
      <c r="AB24" s="626"/>
      <c r="AC24" s="626"/>
      <c r="AD24" s="627" t="s">
        <v>109</v>
      </c>
      <c r="AE24" s="627"/>
      <c r="AF24" s="627"/>
      <c r="AG24" s="627"/>
      <c r="AH24" s="627"/>
      <c r="AI24" s="627"/>
      <c r="AJ24" s="627"/>
      <c r="AK24" s="627"/>
      <c r="AL24" s="628" t="s">
        <v>109</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3830566</v>
      </c>
      <c r="CS24" s="613"/>
      <c r="CT24" s="613"/>
      <c r="CU24" s="613"/>
      <c r="CV24" s="613"/>
      <c r="CW24" s="613"/>
      <c r="CX24" s="613"/>
      <c r="CY24" s="614"/>
      <c r="CZ24" s="654">
        <v>44.8</v>
      </c>
      <c r="DA24" s="655"/>
      <c r="DB24" s="655"/>
      <c r="DC24" s="656"/>
      <c r="DD24" s="653">
        <v>2688640</v>
      </c>
      <c r="DE24" s="613"/>
      <c r="DF24" s="613"/>
      <c r="DG24" s="613"/>
      <c r="DH24" s="613"/>
      <c r="DI24" s="613"/>
      <c r="DJ24" s="613"/>
      <c r="DK24" s="614"/>
      <c r="DL24" s="653">
        <v>2657321</v>
      </c>
      <c r="DM24" s="613"/>
      <c r="DN24" s="613"/>
      <c r="DO24" s="613"/>
      <c r="DP24" s="613"/>
      <c r="DQ24" s="613"/>
      <c r="DR24" s="613"/>
      <c r="DS24" s="613"/>
      <c r="DT24" s="613"/>
      <c r="DU24" s="613"/>
      <c r="DV24" s="614"/>
      <c r="DW24" s="617">
        <v>44.4</v>
      </c>
      <c r="DX24" s="618"/>
      <c r="DY24" s="618"/>
      <c r="DZ24" s="618"/>
      <c r="EA24" s="618"/>
      <c r="EB24" s="618"/>
      <c r="EC24" s="619"/>
    </row>
    <row r="25" spans="2:133" ht="11.25" customHeight="1" x14ac:dyDescent="0.15">
      <c r="B25" s="620" t="s">
        <v>271</v>
      </c>
      <c r="C25" s="621"/>
      <c r="D25" s="621"/>
      <c r="E25" s="621"/>
      <c r="F25" s="621"/>
      <c r="G25" s="621"/>
      <c r="H25" s="621"/>
      <c r="I25" s="621"/>
      <c r="J25" s="621"/>
      <c r="K25" s="621"/>
      <c r="L25" s="621"/>
      <c r="M25" s="621"/>
      <c r="N25" s="621"/>
      <c r="O25" s="621"/>
      <c r="P25" s="621"/>
      <c r="Q25" s="622"/>
      <c r="R25" s="623">
        <v>993607</v>
      </c>
      <c r="S25" s="624"/>
      <c r="T25" s="624"/>
      <c r="U25" s="624"/>
      <c r="V25" s="624"/>
      <c r="W25" s="624"/>
      <c r="X25" s="624"/>
      <c r="Y25" s="625"/>
      <c r="Z25" s="626">
        <v>11</v>
      </c>
      <c r="AA25" s="626"/>
      <c r="AB25" s="626"/>
      <c r="AC25" s="626"/>
      <c r="AD25" s="627" t="s">
        <v>109</v>
      </c>
      <c r="AE25" s="627"/>
      <c r="AF25" s="627"/>
      <c r="AG25" s="627"/>
      <c r="AH25" s="627"/>
      <c r="AI25" s="627"/>
      <c r="AJ25" s="627"/>
      <c r="AK25" s="627"/>
      <c r="AL25" s="628" t="s">
        <v>109</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1556817</v>
      </c>
      <c r="CS25" s="649"/>
      <c r="CT25" s="649"/>
      <c r="CU25" s="649"/>
      <c r="CV25" s="649"/>
      <c r="CW25" s="649"/>
      <c r="CX25" s="649"/>
      <c r="CY25" s="650"/>
      <c r="CZ25" s="657">
        <v>18.2</v>
      </c>
      <c r="DA25" s="658"/>
      <c r="DB25" s="658"/>
      <c r="DC25" s="659"/>
      <c r="DD25" s="632">
        <v>1455313</v>
      </c>
      <c r="DE25" s="649"/>
      <c r="DF25" s="649"/>
      <c r="DG25" s="649"/>
      <c r="DH25" s="649"/>
      <c r="DI25" s="649"/>
      <c r="DJ25" s="649"/>
      <c r="DK25" s="650"/>
      <c r="DL25" s="632">
        <v>1424004</v>
      </c>
      <c r="DM25" s="649"/>
      <c r="DN25" s="649"/>
      <c r="DO25" s="649"/>
      <c r="DP25" s="649"/>
      <c r="DQ25" s="649"/>
      <c r="DR25" s="649"/>
      <c r="DS25" s="649"/>
      <c r="DT25" s="649"/>
      <c r="DU25" s="649"/>
      <c r="DV25" s="650"/>
      <c r="DW25" s="628">
        <v>23.8</v>
      </c>
      <c r="DX25" s="651"/>
      <c r="DY25" s="651"/>
      <c r="DZ25" s="651"/>
      <c r="EA25" s="651"/>
      <c r="EB25" s="651"/>
      <c r="EC25" s="652"/>
    </row>
    <row r="26" spans="2:133" ht="11.25" customHeight="1" x14ac:dyDescent="0.15">
      <c r="B26" s="660" t="s">
        <v>274</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1000589</v>
      </c>
      <c r="CS26" s="624"/>
      <c r="CT26" s="624"/>
      <c r="CU26" s="624"/>
      <c r="CV26" s="624"/>
      <c r="CW26" s="624"/>
      <c r="CX26" s="624"/>
      <c r="CY26" s="625"/>
      <c r="CZ26" s="657">
        <v>11.7</v>
      </c>
      <c r="DA26" s="658"/>
      <c r="DB26" s="658"/>
      <c r="DC26" s="659"/>
      <c r="DD26" s="632">
        <v>917944</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1"/>
      <c r="DY26" s="651"/>
      <c r="DZ26" s="651"/>
      <c r="EA26" s="651"/>
      <c r="EB26" s="651"/>
      <c r="EC26" s="652"/>
    </row>
    <row r="27" spans="2:133" ht="11.25" customHeight="1" x14ac:dyDescent="0.15">
      <c r="B27" s="620" t="s">
        <v>277</v>
      </c>
      <c r="C27" s="621"/>
      <c r="D27" s="621"/>
      <c r="E27" s="621"/>
      <c r="F27" s="621"/>
      <c r="G27" s="621"/>
      <c r="H27" s="621"/>
      <c r="I27" s="621"/>
      <c r="J27" s="621"/>
      <c r="K27" s="621"/>
      <c r="L27" s="621"/>
      <c r="M27" s="621"/>
      <c r="N27" s="621"/>
      <c r="O27" s="621"/>
      <c r="P27" s="621"/>
      <c r="Q27" s="622"/>
      <c r="R27" s="623">
        <v>546888</v>
      </c>
      <c r="S27" s="624"/>
      <c r="T27" s="624"/>
      <c r="U27" s="624"/>
      <c r="V27" s="624"/>
      <c r="W27" s="624"/>
      <c r="X27" s="624"/>
      <c r="Y27" s="625"/>
      <c r="Z27" s="626">
        <v>6.1</v>
      </c>
      <c r="AA27" s="626"/>
      <c r="AB27" s="626"/>
      <c r="AC27" s="626"/>
      <c r="AD27" s="627" t="s">
        <v>109</v>
      </c>
      <c r="AE27" s="627"/>
      <c r="AF27" s="627"/>
      <c r="AG27" s="627"/>
      <c r="AH27" s="627"/>
      <c r="AI27" s="627"/>
      <c r="AJ27" s="627"/>
      <c r="AK27" s="627"/>
      <c r="AL27" s="628" t="s">
        <v>109</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2881365</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1415171</v>
      </c>
      <c r="CS27" s="649"/>
      <c r="CT27" s="649"/>
      <c r="CU27" s="649"/>
      <c r="CV27" s="649"/>
      <c r="CW27" s="649"/>
      <c r="CX27" s="649"/>
      <c r="CY27" s="650"/>
      <c r="CZ27" s="657">
        <v>16.600000000000001</v>
      </c>
      <c r="DA27" s="658"/>
      <c r="DB27" s="658"/>
      <c r="DC27" s="659"/>
      <c r="DD27" s="632">
        <v>423507</v>
      </c>
      <c r="DE27" s="649"/>
      <c r="DF27" s="649"/>
      <c r="DG27" s="649"/>
      <c r="DH27" s="649"/>
      <c r="DI27" s="649"/>
      <c r="DJ27" s="649"/>
      <c r="DK27" s="650"/>
      <c r="DL27" s="632">
        <v>423497</v>
      </c>
      <c r="DM27" s="649"/>
      <c r="DN27" s="649"/>
      <c r="DO27" s="649"/>
      <c r="DP27" s="649"/>
      <c r="DQ27" s="649"/>
      <c r="DR27" s="649"/>
      <c r="DS27" s="649"/>
      <c r="DT27" s="649"/>
      <c r="DU27" s="649"/>
      <c r="DV27" s="650"/>
      <c r="DW27" s="628">
        <v>7.1</v>
      </c>
      <c r="DX27" s="651"/>
      <c r="DY27" s="651"/>
      <c r="DZ27" s="651"/>
      <c r="EA27" s="651"/>
      <c r="EB27" s="651"/>
      <c r="EC27" s="652"/>
    </row>
    <row r="28" spans="2:133" ht="11.25" customHeight="1" x14ac:dyDescent="0.15">
      <c r="B28" s="620" t="s">
        <v>280</v>
      </c>
      <c r="C28" s="621"/>
      <c r="D28" s="621"/>
      <c r="E28" s="621"/>
      <c r="F28" s="621"/>
      <c r="G28" s="621"/>
      <c r="H28" s="621"/>
      <c r="I28" s="621"/>
      <c r="J28" s="621"/>
      <c r="K28" s="621"/>
      <c r="L28" s="621"/>
      <c r="M28" s="621"/>
      <c r="N28" s="621"/>
      <c r="O28" s="621"/>
      <c r="P28" s="621"/>
      <c r="Q28" s="622"/>
      <c r="R28" s="623">
        <v>9203</v>
      </c>
      <c r="S28" s="624"/>
      <c r="T28" s="624"/>
      <c r="U28" s="624"/>
      <c r="V28" s="624"/>
      <c r="W28" s="624"/>
      <c r="X28" s="624"/>
      <c r="Y28" s="625"/>
      <c r="Z28" s="626">
        <v>0.1</v>
      </c>
      <c r="AA28" s="626"/>
      <c r="AB28" s="626"/>
      <c r="AC28" s="626"/>
      <c r="AD28" s="627">
        <v>1251</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858578</v>
      </c>
      <c r="CS28" s="624"/>
      <c r="CT28" s="624"/>
      <c r="CU28" s="624"/>
      <c r="CV28" s="624"/>
      <c r="CW28" s="624"/>
      <c r="CX28" s="624"/>
      <c r="CY28" s="625"/>
      <c r="CZ28" s="657">
        <v>10</v>
      </c>
      <c r="DA28" s="658"/>
      <c r="DB28" s="658"/>
      <c r="DC28" s="659"/>
      <c r="DD28" s="632">
        <v>809820</v>
      </c>
      <c r="DE28" s="624"/>
      <c r="DF28" s="624"/>
      <c r="DG28" s="624"/>
      <c r="DH28" s="624"/>
      <c r="DI28" s="624"/>
      <c r="DJ28" s="624"/>
      <c r="DK28" s="625"/>
      <c r="DL28" s="632">
        <v>809820</v>
      </c>
      <c r="DM28" s="624"/>
      <c r="DN28" s="624"/>
      <c r="DO28" s="624"/>
      <c r="DP28" s="624"/>
      <c r="DQ28" s="624"/>
      <c r="DR28" s="624"/>
      <c r="DS28" s="624"/>
      <c r="DT28" s="624"/>
      <c r="DU28" s="624"/>
      <c r="DV28" s="625"/>
      <c r="DW28" s="628">
        <v>13.5</v>
      </c>
      <c r="DX28" s="651"/>
      <c r="DY28" s="651"/>
      <c r="DZ28" s="651"/>
      <c r="EA28" s="651"/>
      <c r="EB28" s="651"/>
      <c r="EC28" s="652"/>
    </row>
    <row r="29" spans="2:133" ht="11.25" customHeight="1" x14ac:dyDescent="0.15">
      <c r="B29" s="620" t="s">
        <v>282</v>
      </c>
      <c r="C29" s="621"/>
      <c r="D29" s="621"/>
      <c r="E29" s="621"/>
      <c r="F29" s="621"/>
      <c r="G29" s="621"/>
      <c r="H29" s="621"/>
      <c r="I29" s="621"/>
      <c r="J29" s="621"/>
      <c r="K29" s="621"/>
      <c r="L29" s="621"/>
      <c r="M29" s="621"/>
      <c r="N29" s="621"/>
      <c r="O29" s="621"/>
      <c r="P29" s="621"/>
      <c r="Q29" s="622"/>
      <c r="R29" s="623">
        <v>2645</v>
      </c>
      <c r="S29" s="624"/>
      <c r="T29" s="624"/>
      <c r="U29" s="624"/>
      <c r="V29" s="624"/>
      <c r="W29" s="624"/>
      <c r="X29" s="624"/>
      <c r="Y29" s="625"/>
      <c r="Z29" s="626">
        <v>0</v>
      </c>
      <c r="AA29" s="626"/>
      <c r="AB29" s="626"/>
      <c r="AC29" s="626"/>
      <c r="AD29" s="627" t="s">
        <v>109</v>
      </c>
      <c r="AE29" s="627"/>
      <c r="AF29" s="627"/>
      <c r="AG29" s="627"/>
      <c r="AH29" s="627"/>
      <c r="AI29" s="627"/>
      <c r="AJ29" s="627"/>
      <c r="AK29" s="627"/>
      <c r="AL29" s="628" t="s">
        <v>109</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857503</v>
      </c>
      <c r="CS29" s="649"/>
      <c r="CT29" s="649"/>
      <c r="CU29" s="649"/>
      <c r="CV29" s="649"/>
      <c r="CW29" s="649"/>
      <c r="CX29" s="649"/>
      <c r="CY29" s="650"/>
      <c r="CZ29" s="657">
        <v>10</v>
      </c>
      <c r="DA29" s="658"/>
      <c r="DB29" s="658"/>
      <c r="DC29" s="659"/>
      <c r="DD29" s="632">
        <v>808745</v>
      </c>
      <c r="DE29" s="649"/>
      <c r="DF29" s="649"/>
      <c r="DG29" s="649"/>
      <c r="DH29" s="649"/>
      <c r="DI29" s="649"/>
      <c r="DJ29" s="649"/>
      <c r="DK29" s="650"/>
      <c r="DL29" s="632">
        <v>808745</v>
      </c>
      <c r="DM29" s="649"/>
      <c r="DN29" s="649"/>
      <c r="DO29" s="649"/>
      <c r="DP29" s="649"/>
      <c r="DQ29" s="649"/>
      <c r="DR29" s="649"/>
      <c r="DS29" s="649"/>
      <c r="DT29" s="649"/>
      <c r="DU29" s="649"/>
      <c r="DV29" s="650"/>
      <c r="DW29" s="628">
        <v>13.5</v>
      </c>
      <c r="DX29" s="651"/>
      <c r="DY29" s="651"/>
      <c r="DZ29" s="651"/>
      <c r="EA29" s="651"/>
      <c r="EB29" s="651"/>
      <c r="EC29" s="652"/>
    </row>
    <row r="30" spans="2:133" ht="11.25" customHeight="1" x14ac:dyDescent="0.15">
      <c r="B30" s="620" t="s">
        <v>287</v>
      </c>
      <c r="C30" s="621"/>
      <c r="D30" s="621"/>
      <c r="E30" s="621"/>
      <c r="F30" s="621"/>
      <c r="G30" s="621"/>
      <c r="H30" s="621"/>
      <c r="I30" s="621"/>
      <c r="J30" s="621"/>
      <c r="K30" s="621"/>
      <c r="L30" s="621"/>
      <c r="M30" s="621"/>
      <c r="N30" s="621"/>
      <c r="O30" s="621"/>
      <c r="P30" s="621"/>
      <c r="Q30" s="622"/>
      <c r="R30" s="623">
        <v>14415</v>
      </c>
      <c r="S30" s="624"/>
      <c r="T30" s="624"/>
      <c r="U30" s="624"/>
      <c r="V30" s="624"/>
      <c r="W30" s="624"/>
      <c r="X30" s="624"/>
      <c r="Y30" s="625"/>
      <c r="Z30" s="626">
        <v>0.2</v>
      </c>
      <c r="AA30" s="626"/>
      <c r="AB30" s="626"/>
      <c r="AC30" s="626"/>
      <c r="AD30" s="627" t="s">
        <v>109</v>
      </c>
      <c r="AE30" s="627"/>
      <c r="AF30" s="627"/>
      <c r="AG30" s="627"/>
      <c r="AH30" s="627"/>
      <c r="AI30" s="627"/>
      <c r="AJ30" s="627"/>
      <c r="AK30" s="627"/>
      <c r="AL30" s="628" t="s">
        <v>109</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99.2</v>
      </c>
      <c r="BH30" s="682"/>
      <c r="BI30" s="682"/>
      <c r="BJ30" s="682"/>
      <c r="BK30" s="682"/>
      <c r="BL30" s="682"/>
      <c r="BM30" s="618">
        <v>96.8</v>
      </c>
      <c r="BN30" s="682"/>
      <c r="BO30" s="682"/>
      <c r="BP30" s="682"/>
      <c r="BQ30" s="683"/>
      <c r="BR30" s="681">
        <v>98.8</v>
      </c>
      <c r="BS30" s="682"/>
      <c r="BT30" s="682"/>
      <c r="BU30" s="682"/>
      <c r="BV30" s="682"/>
      <c r="BW30" s="682"/>
      <c r="BX30" s="618">
        <v>96.1</v>
      </c>
      <c r="BY30" s="682"/>
      <c r="BZ30" s="682"/>
      <c r="CA30" s="682"/>
      <c r="CB30" s="683"/>
      <c r="CD30" s="686"/>
      <c r="CE30" s="687"/>
      <c r="CF30" s="637" t="s">
        <v>290</v>
      </c>
      <c r="CG30" s="638"/>
      <c r="CH30" s="638"/>
      <c r="CI30" s="638"/>
      <c r="CJ30" s="638"/>
      <c r="CK30" s="638"/>
      <c r="CL30" s="638"/>
      <c r="CM30" s="638"/>
      <c r="CN30" s="638"/>
      <c r="CO30" s="638"/>
      <c r="CP30" s="638"/>
      <c r="CQ30" s="639"/>
      <c r="CR30" s="623">
        <v>734595</v>
      </c>
      <c r="CS30" s="624"/>
      <c r="CT30" s="624"/>
      <c r="CU30" s="624"/>
      <c r="CV30" s="624"/>
      <c r="CW30" s="624"/>
      <c r="CX30" s="624"/>
      <c r="CY30" s="625"/>
      <c r="CZ30" s="657">
        <v>8.6</v>
      </c>
      <c r="DA30" s="658"/>
      <c r="DB30" s="658"/>
      <c r="DC30" s="659"/>
      <c r="DD30" s="632">
        <v>686265</v>
      </c>
      <c r="DE30" s="624"/>
      <c r="DF30" s="624"/>
      <c r="DG30" s="624"/>
      <c r="DH30" s="624"/>
      <c r="DI30" s="624"/>
      <c r="DJ30" s="624"/>
      <c r="DK30" s="625"/>
      <c r="DL30" s="632">
        <v>686265</v>
      </c>
      <c r="DM30" s="624"/>
      <c r="DN30" s="624"/>
      <c r="DO30" s="624"/>
      <c r="DP30" s="624"/>
      <c r="DQ30" s="624"/>
      <c r="DR30" s="624"/>
      <c r="DS30" s="624"/>
      <c r="DT30" s="624"/>
      <c r="DU30" s="624"/>
      <c r="DV30" s="625"/>
      <c r="DW30" s="628">
        <v>11.5</v>
      </c>
      <c r="DX30" s="651"/>
      <c r="DY30" s="651"/>
      <c r="DZ30" s="651"/>
      <c r="EA30" s="651"/>
      <c r="EB30" s="651"/>
      <c r="EC30" s="652"/>
    </row>
    <row r="31" spans="2:133" ht="11.25" customHeight="1" x14ac:dyDescent="0.15">
      <c r="B31" s="620" t="s">
        <v>291</v>
      </c>
      <c r="C31" s="621"/>
      <c r="D31" s="621"/>
      <c r="E31" s="621"/>
      <c r="F31" s="621"/>
      <c r="G31" s="621"/>
      <c r="H31" s="621"/>
      <c r="I31" s="621"/>
      <c r="J31" s="621"/>
      <c r="K31" s="621"/>
      <c r="L31" s="621"/>
      <c r="M31" s="621"/>
      <c r="N31" s="621"/>
      <c r="O31" s="621"/>
      <c r="P31" s="621"/>
      <c r="Q31" s="622"/>
      <c r="R31" s="623">
        <v>487890</v>
      </c>
      <c r="S31" s="624"/>
      <c r="T31" s="624"/>
      <c r="U31" s="624"/>
      <c r="V31" s="624"/>
      <c r="W31" s="624"/>
      <c r="X31" s="624"/>
      <c r="Y31" s="625"/>
      <c r="Z31" s="626">
        <v>5.4</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99.4</v>
      </c>
      <c r="BH31" s="649"/>
      <c r="BI31" s="649"/>
      <c r="BJ31" s="649"/>
      <c r="BK31" s="649"/>
      <c r="BL31" s="649"/>
      <c r="BM31" s="629">
        <v>97.9</v>
      </c>
      <c r="BN31" s="679"/>
      <c r="BO31" s="679"/>
      <c r="BP31" s="679"/>
      <c r="BQ31" s="680"/>
      <c r="BR31" s="678">
        <v>99.1</v>
      </c>
      <c r="BS31" s="649"/>
      <c r="BT31" s="649"/>
      <c r="BU31" s="649"/>
      <c r="BV31" s="649"/>
      <c r="BW31" s="649"/>
      <c r="BX31" s="629">
        <v>97.3</v>
      </c>
      <c r="BY31" s="679"/>
      <c r="BZ31" s="679"/>
      <c r="CA31" s="679"/>
      <c r="CB31" s="680"/>
      <c r="CD31" s="686"/>
      <c r="CE31" s="687"/>
      <c r="CF31" s="637" t="s">
        <v>294</v>
      </c>
      <c r="CG31" s="638"/>
      <c r="CH31" s="638"/>
      <c r="CI31" s="638"/>
      <c r="CJ31" s="638"/>
      <c r="CK31" s="638"/>
      <c r="CL31" s="638"/>
      <c r="CM31" s="638"/>
      <c r="CN31" s="638"/>
      <c r="CO31" s="638"/>
      <c r="CP31" s="638"/>
      <c r="CQ31" s="639"/>
      <c r="CR31" s="623">
        <v>122908</v>
      </c>
      <c r="CS31" s="649"/>
      <c r="CT31" s="649"/>
      <c r="CU31" s="649"/>
      <c r="CV31" s="649"/>
      <c r="CW31" s="649"/>
      <c r="CX31" s="649"/>
      <c r="CY31" s="650"/>
      <c r="CZ31" s="657">
        <v>1.4</v>
      </c>
      <c r="DA31" s="658"/>
      <c r="DB31" s="658"/>
      <c r="DC31" s="659"/>
      <c r="DD31" s="632">
        <v>122480</v>
      </c>
      <c r="DE31" s="649"/>
      <c r="DF31" s="649"/>
      <c r="DG31" s="649"/>
      <c r="DH31" s="649"/>
      <c r="DI31" s="649"/>
      <c r="DJ31" s="649"/>
      <c r="DK31" s="650"/>
      <c r="DL31" s="632">
        <v>122480</v>
      </c>
      <c r="DM31" s="649"/>
      <c r="DN31" s="649"/>
      <c r="DO31" s="649"/>
      <c r="DP31" s="649"/>
      <c r="DQ31" s="649"/>
      <c r="DR31" s="649"/>
      <c r="DS31" s="649"/>
      <c r="DT31" s="649"/>
      <c r="DU31" s="649"/>
      <c r="DV31" s="650"/>
      <c r="DW31" s="628">
        <v>2</v>
      </c>
      <c r="DX31" s="651"/>
      <c r="DY31" s="651"/>
      <c r="DZ31" s="651"/>
      <c r="EA31" s="651"/>
      <c r="EB31" s="651"/>
      <c r="EC31" s="652"/>
    </row>
    <row r="32" spans="2:133" ht="11.25" customHeight="1" x14ac:dyDescent="0.15">
      <c r="B32" s="620" t="s">
        <v>295</v>
      </c>
      <c r="C32" s="621"/>
      <c r="D32" s="621"/>
      <c r="E32" s="621"/>
      <c r="F32" s="621"/>
      <c r="G32" s="621"/>
      <c r="H32" s="621"/>
      <c r="I32" s="621"/>
      <c r="J32" s="621"/>
      <c r="K32" s="621"/>
      <c r="L32" s="621"/>
      <c r="M32" s="621"/>
      <c r="N32" s="621"/>
      <c r="O32" s="621"/>
      <c r="P32" s="621"/>
      <c r="Q32" s="622"/>
      <c r="R32" s="623">
        <v>59557</v>
      </c>
      <c r="S32" s="624"/>
      <c r="T32" s="624"/>
      <c r="U32" s="624"/>
      <c r="V32" s="624"/>
      <c r="W32" s="624"/>
      <c r="X32" s="624"/>
      <c r="Y32" s="625"/>
      <c r="Z32" s="626">
        <v>0.7</v>
      </c>
      <c r="AA32" s="626"/>
      <c r="AB32" s="626"/>
      <c r="AC32" s="626"/>
      <c r="AD32" s="627">
        <v>5257</v>
      </c>
      <c r="AE32" s="627"/>
      <c r="AF32" s="627"/>
      <c r="AG32" s="627"/>
      <c r="AH32" s="627"/>
      <c r="AI32" s="627"/>
      <c r="AJ32" s="627"/>
      <c r="AK32" s="627"/>
      <c r="AL32" s="628">
        <v>0.1</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98.9</v>
      </c>
      <c r="BH32" s="691"/>
      <c r="BI32" s="691"/>
      <c r="BJ32" s="691"/>
      <c r="BK32" s="691"/>
      <c r="BL32" s="691"/>
      <c r="BM32" s="692">
        <v>95.2</v>
      </c>
      <c r="BN32" s="691"/>
      <c r="BO32" s="691"/>
      <c r="BP32" s="691"/>
      <c r="BQ32" s="693"/>
      <c r="BR32" s="690">
        <v>98.3</v>
      </c>
      <c r="BS32" s="691"/>
      <c r="BT32" s="691"/>
      <c r="BU32" s="691"/>
      <c r="BV32" s="691"/>
      <c r="BW32" s="691"/>
      <c r="BX32" s="692">
        <v>94.4</v>
      </c>
      <c r="BY32" s="691"/>
      <c r="BZ32" s="691"/>
      <c r="CA32" s="691"/>
      <c r="CB32" s="693"/>
      <c r="CD32" s="688"/>
      <c r="CE32" s="689"/>
      <c r="CF32" s="637" t="s">
        <v>297</v>
      </c>
      <c r="CG32" s="638"/>
      <c r="CH32" s="638"/>
      <c r="CI32" s="638"/>
      <c r="CJ32" s="638"/>
      <c r="CK32" s="638"/>
      <c r="CL32" s="638"/>
      <c r="CM32" s="638"/>
      <c r="CN32" s="638"/>
      <c r="CO32" s="638"/>
      <c r="CP32" s="638"/>
      <c r="CQ32" s="639"/>
      <c r="CR32" s="623">
        <v>1075</v>
      </c>
      <c r="CS32" s="624"/>
      <c r="CT32" s="624"/>
      <c r="CU32" s="624"/>
      <c r="CV32" s="624"/>
      <c r="CW32" s="624"/>
      <c r="CX32" s="624"/>
      <c r="CY32" s="625"/>
      <c r="CZ32" s="657">
        <v>0</v>
      </c>
      <c r="DA32" s="658"/>
      <c r="DB32" s="658"/>
      <c r="DC32" s="659"/>
      <c r="DD32" s="632">
        <v>1075</v>
      </c>
      <c r="DE32" s="624"/>
      <c r="DF32" s="624"/>
      <c r="DG32" s="624"/>
      <c r="DH32" s="624"/>
      <c r="DI32" s="624"/>
      <c r="DJ32" s="624"/>
      <c r="DK32" s="625"/>
      <c r="DL32" s="632">
        <v>1075</v>
      </c>
      <c r="DM32" s="624"/>
      <c r="DN32" s="624"/>
      <c r="DO32" s="624"/>
      <c r="DP32" s="624"/>
      <c r="DQ32" s="624"/>
      <c r="DR32" s="624"/>
      <c r="DS32" s="624"/>
      <c r="DT32" s="624"/>
      <c r="DU32" s="624"/>
      <c r="DV32" s="625"/>
      <c r="DW32" s="628">
        <v>0</v>
      </c>
      <c r="DX32" s="651"/>
      <c r="DY32" s="651"/>
      <c r="DZ32" s="651"/>
      <c r="EA32" s="651"/>
      <c r="EB32" s="651"/>
      <c r="EC32" s="652"/>
    </row>
    <row r="33" spans="2:133" ht="11.25" customHeight="1" x14ac:dyDescent="0.15">
      <c r="B33" s="620" t="s">
        <v>298</v>
      </c>
      <c r="C33" s="621"/>
      <c r="D33" s="621"/>
      <c r="E33" s="621"/>
      <c r="F33" s="621"/>
      <c r="G33" s="621"/>
      <c r="H33" s="621"/>
      <c r="I33" s="621"/>
      <c r="J33" s="621"/>
      <c r="K33" s="621"/>
      <c r="L33" s="621"/>
      <c r="M33" s="621"/>
      <c r="N33" s="621"/>
      <c r="O33" s="621"/>
      <c r="P33" s="621"/>
      <c r="Q33" s="622"/>
      <c r="R33" s="623">
        <v>572400</v>
      </c>
      <c r="S33" s="624"/>
      <c r="T33" s="624"/>
      <c r="U33" s="624"/>
      <c r="V33" s="624"/>
      <c r="W33" s="624"/>
      <c r="X33" s="624"/>
      <c r="Y33" s="625"/>
      <c r="Z33" s="626">
        <v>6.3</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4110239</v>
      </c>
      <c r="CS33" s="649"/>
      <c r="CT33" s="649"/>
      <c r="CU33" s="649"/>
      <c r="CV33" s="649"/>
      <c r="CW33" s="649"/>
      <c r="CX33" s="649"/>
      <c r="CY33" s="650"/>
      <c r="CZ33" s="657">
        <v>48.1</v>
      </c>
      <c r="DA33" s="658"/>
      <c r="DB33" s="658"/>
      <c r="DC33" s="659"/>
      <c r="DD33" s="632">
        <v>3492226</v>
      </c>
      <c r="DE33" s="649"/>
      <c r="DF33" s="649"/>
      <c r="DG33" s="649"/>
      <c r="DH33" s="649"/>
      <c r="DI33" s="649"/>
      <c r="DJ33" s="649"/>
      <c r="DK33" s="650"/>
      <c r="DL33" s="632">
        <v>2984780</v>
      </c>
      <c r="DM33" s="649"/>
      <c r="DN33" s="649"/>
      <c r="DO33" s="649"/>
      <c r="DP33" s="649"/>
      <c r="DQ33" s="649"/>
      <c r="DR33" s="649"/>
      <c r="DS33" s="649"/>
      <c r="DT33" s="649"/>
      <c r="DU33" s="649"/>
      <c r="DV33" s="650"/>
      <c r="DW33" s="628">
        <v>49.9</v>
      </c>
      <c r="DX33" s="651"/>
      <c r="DY33" s="651"/>
      <c r="DZ33" s="651"/>
      <c r="EA33" s="651"/>
      <c r="EB33" s="651"/>
      <c r="EC33" s="652"/>
    </row>
    <row r="34" spans="2:133" ht="11.25" customHeight="1" x14ac:dyDescent="0.15">
      <c r="B34" s="620" t="s">
        <v>300</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1790388</v>
      </c>
      <c r="CS34" s="624"/>
      <c r="CT34" s="624"/>
      <c r="CU34" s="624"/>
      <c r="CV34" s="624"/>
      <c r="CW34" s="624"/>
      <c r="CX34" s="624"/>
      <c r="CY34" s="625"/>
      <c r="CZ34" s="657">
        <v>21</v>
      </c>
      <c r="DA34" s="658"/>
      <c r="DB34" s="658"/>
      <c r="DC34" s="659"/>
      <c r="DD34" s="632">
        <v>1521815</v>
      </c>
      <c r="DE34" s="624"/>
      <c r="DF34" s="624"/>
      <c r="DG34" s="624"/>
      <c r="DH34" s="624"/>
      <c r="DI34" s="624"/>
      <c r="DJ34" s="624"/>
      <c r="DK34" s="625"/>
      <c r="DL34" s="632">
        <v>1451263</v>
      </c>
      <c r="DM34" s="624"/>
      <c r="DN34" s="624"/>
      <c r="DO34" s="624"/>
      <c r="DP34" s="624"/>
      <c r="DQ34" s="624"/>
      <c r="DR34" s="624"/>
      <c r="DS34" s="624"/>
      <c r="DT34" s="624"/>
      <c r="DU34" s="624"/>
      <c r="DV34" s="625"/>
      <c r="DW34" s="628">
        <v>24.2</v>
      </c>
      <c r="DX34" s="651"/>
      <c r="DY34" s="651"/>
      <c r="DZ34" s="651"/>
      <c r="EA34" s="651"/>
      <c r="EB34" s="651"/>
      <c r="EC34" s="652"/>
    </row>
    <row r="35" spans="2:133" ht="11.25" customHeight="1" x14ac:dyDescent="0.15">
      <c r="B35" s="620" t="s">
        <v>304</v>
      </c>
      <c r="C35" s="621"/>
      <c r="D35" s="621"/>
      <c r="E35" s="621"/>
      <c r="F35" s="621"/>
      <c r="G35" s="621"/>
      <c r="H35" s="621"/>
      <c r="I35" s="621"/>
      <c r="J35" s="621"/>
      <c r="K35" s="621"/>
      <c r="L35" s="621"/>
      <c r="M35" s="621"/>
      <c r="N35" s="621"/>
      <c r="O35" s="621"/>
      <c r="P35" s="621"/>
      <c r="Q35" s="622"/>
      <c r="R35" s="623">
        <v>428200</v>
      </c>
      <c r="S35" s="624"/>
      <c r="T35" s="624"/>
      <c r="U35" s="624"/>
      <c r="V35" s="624"/>
      <c r="W35" s="624"/>
      <c r="X35" s="624"/>
      <c r="Y35" s="625"/>
      <c r="Z35" s="626">
        <v>4.7</v>
      </c>
      <c r="AA35" s="626"/>
      <c r="AB35" s="626"/>
      <c r="AC35" s="626"/>
      <c r="AD35" s="627" t="s">
        <v>109</v>
      </c>
      <c r="AE35" s="627"/>
      <c r="AF35" s="627"/>
      <c r="AG35" s="627"/>
      <c r="AH35" s="627"/>
      <c r="AI35" s="627"/>
      <c r="AJ35" s="627"/>
      <c r="AK35" s="627"/>
      <c r="AL35" s="628" t="s">
        <v>109</v>
      </c>
      <c r="AM35" s="629"/>
      <c r="AN35" s="629"/>
      <c r="AO35" s="630"/>
      <c r="AP35" s="186"/>
      <c r="AQ35" s="634" t="s">
        <v>305</v>
      </c>
      <c r="AR35" s="635"/>
      <c r="AS35" s="635"/>
      <c r="AT35" s="635"/>
      <c r="AU35" s="635"/>
      <c r="AV35" s="635"/>
      <c r="AW35" s="635"/>
      <c r="AX35" s="635"/>
      <c r="AY35" s="636"/>
      <c r="AZ35" s="612">
        <v>1433813</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-429581</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118158</v>
      </c>
      <c r="CS35" s="649"/>
      <c r="CT35" s="649"/>
      <c r="CU35" s="649"/>
      <c r="CV35" s="649"/>
      <c r="CW35" s="649"/>
      <c r="CX35" s="649"/>
      <c r="CY35" s="650"/>
      <c r="CZ35" s="657">
        <v>1.4</v>
      </c>
      <c r="DA35" s="658"/>
      <c r="DB35" s="658"/>
      <c r="DC35" s="659"/>
      <c r="DD35" s="632">
        <v>90096</v>
      </c>
      <c r="DE35" s="649"/>
      <c r="DF35" s="649"/>
      <c r="DG35" s="649"/>
      <c r="DH35" s="649"/>
      <c r="DI35" s="649"/>
      <c r="DJ35" s="649"/>
      <c r="DK35" s="650"/>
      <c r="DL35" s="632">
        <v>90096</v>
      </c>
      <c r="DM35" s="649"/>
      <c r="DN35" s="649"/>
      <c r="DO35" s="649"/>
      <c r="DP35" s="649"/>
      <c r="DQ35" s="649"/>
      <c r="DR35" s="649"/>
      <c r="DS35" s="649"/>
      <c r="DT35" s="649"/>
      <c r="DU35" s="649"/>
      <c r="DV35" s="650"/>
      <c r="DW35" s="628">
        <v>1.5</v>
      </c>
      <c r="DX35" s="651"/>
      <c r="DY35" s="651"/>
      <c r="DZ35" s="651"/>
      <c r="EA35" s="651"/>
      <c r="EB35" s="651"/>
      <c r="EC35" s="652"/>
    </row>
    <row r="36" spans="2:133" ht="11.25" customHeight="1" x14ac:dyDescent="0.15">
      <c r="B36" s="666" t="s">
        <v>308</v>
      </c>
      <c r="C36" s="667"/>
      <c r="D36" s="667"/>
      <c r="E36" s="667"/>
      <c r="F36" s="667"/>
      <c r="G36" s="667"/>
      <c r="H36" s="667"/>
      <c r="I36" s="667"/>
      <c r="J36" s="667"/>
      <c r="K36" s="667"/>
      <c r="L36" s="667"/>
      <c r="M36" s="667"/>
      <c r="N36" s="667"/>
      <c r="O36" s="667"/>
      <c r="P36" s="667"/>
      <c r="Q36" s="668"/>
      <c r="R36" s="695">
        <v>9028607</v>
      </c>
      <c r="S36" s="696"/>
      <c r="T36" s="696"/>
      <c r="U36" s="696"/>
      <c r="V36" s="696"/>
      <c r="W36" s="696"/>
      <c r="X36" s="696"/>
      <c r="Y36" s="697"/>
      <c r="Z36" s="698">
        <v>100</v>
      </c>
      <c r="AA36" s="698"/>
      <c r="AB36" s="698"/>
      <c r="AC36" s="698"/>
      <c r="AD36" s="699">
        <v>5558540</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550892</v>
      </c>
      <c r="BA36" s="624"/>
      <c r="BB36" s="624"/>
      <c r="BC36" s="624"/>
      <c r="BD36" s="649"/>
      <c r="BE36" s="649"/>
      <c r="BF36" s="680"/>
      <c r="BG36" s="637" t="s">
        <v>310</v>
      </c>
      <c r="BH36" s="638"/>
      <c r="BI36" s="638"/>
      <c r="BJ36" s="638"/>
      <c r="BK36" s="638"/>
      <c r="BL36" s="638"/>
      <c r="BM36" s="638"/>
      <c r="BN36" s="638"/>
      <c r="BO36" s="638"/>
      <c r="BP36" s="638"/>
      <c r="BQ36" s="638"/>
      <c r="BR36" s="638"/>
      <c r="BS36" s="638"/>
      <c r="BT36" s="638"/>
      <c r="BU36" s="639"/>
      <c r="BV36" s="623">
        <v>-474106</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751287</v>
      </c>
      <c r="CS36" s="624"/>
      <c r="CT36" s="624"/>
      <c r="CU36" s="624"/>
      <c r="CV36" s="624"/>
      <c r="CW36" s="624"/>
      <c r="CX36" s="624"/>
      <c r="CY36" s="625"/>
      <c r="CZ36" s="657">
        <v>8.8000000000000007</v>
      </c>
      <c r="DA36" s="658"/>
      <c r="DB36" s="658"/>
      <c r="DC36" s="659"/>
      <c r="DD36" s="632">
        <v>692664</v>
      </c>
      <c r="DE36" s="624"/>
      <c r="DF36" s="624"/>
      <c r="DG36" s="624"/>
      <c r="DH36" s="624"/>
      <c r="DI36" s="624"/>
      <c r="DJ36" s="624"/>
      <c r="DK36" s="625"/>
      <c r="DL36" s="632">
        <v>591257</v>
      </c>
      <c r="DM36" s="624"/>
      <c r="DN36" s="624"/>
      <c r="DO36" s="624"/>
      <c r="DP36" s="624"/>
      <c r="DQ36" s="624"/>
      <c r="DR36" s="624"/>
      <c r="DS36" s="624"/>
      <c r="DT36" s="624"/>
      <c r="DU36" s="624"/>
      <c r="DV36" s="625"/>
      <c r="DW36" s="628">
        <v>9.9</v>
      </c>
      <c r="DX36" s="651"/>
      <c r="DY36" s="651"/>
      <c r="DZ36" s="651"/>
      <c r="EA36" s="651"/>
      <c r="EB36" s="651"/>
      <c r="EC36" s="652"/>
    </row>
    <row r="37" spans="2:133" ht="11.25" customHeight="1" x14ac:dyDescent="0.15">
      <c r="AQ37" s="702" t="s">
        <v>312</v>
      </c>
      <c r="AR37" s="703"/>
      <c r="AS37" s="703"/>
      <c r="AT37" s="703"/>
      <c r="AU37" s="703"/>
      <c r="AV37" s="703"/>
      <c r="AW37" s="703"/>
      <c r="AX37" s="703"/>
      <c r="AY37" s="704"/>
      <c r="AZ37" s="623">
        <v>1387</v>
      </c>
      <c r="BA37" s="624"/>
      <c r="BB37" s="624"/>
      <c r="BC37" s="624"/>
      <c r="BD37" s="649"/>
      <c r="BE37" s="649"/>
      <c r="BF37" s="680"/>
      <c r="BG37" s="637" t="s">
        <v>313</v>
      </c>
      <c r="BH37" s="638"/>
      <c r="BI37" s="638"/>
      <c r="BJ37" s="638"/>
      <c r="BK37" s="638"/>
      <c r="BL37" s="638"/>
      <c r="BM37" s="638"/>
      <c r="BN37" s="638"/>
      <c r="BO37" s="638"/>
      <c r="BP37" s="638"/>
      <c r="BQ37" s="638"/>
      <c r="BR37" s="638"/>
      <c r="BS37" s="638"/>
      <c r="BT37" s="638"/>
      <c r="BU37" s="639"/>
      <c r="BV37" s="623">
        <v>4103</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385409</v>
      </c>
      <c r="CS37" s="649"/>
      <c r="CT37" s="649"/>
      <c r="CU37" s="649"/>
      <c r="CV37" s="649"/>
      <c r="CW37" s="649"/>
      <c r="CX37" s="649"/>
      <c r="CY37" s="650"/>
      <c r="CZ37" s="657">
        <v>4.5</v>
      </c>
      <c r="DA37" s="658"/>
      <c r="DB37" s="658"/>
      <c r="DC37" s="659"/>
      <c r="DD37" s="632">
        <v>383323</v>
      </c>
      <c r="DE37" s="649"/>
      <c r="DF37" s="649"/>
      <c r="DG37" s="649"/>
      <c r="DH37" s="649"/>
      <c r="DI37" s="649"/>
      <c r="DJ37" s="649"/>
      <c r="DK37" s="650"/>
      <c r="DL37" s="632">
        <v>364314</v>
      </c>
      <c r="DM37" s="649"/>
      <c r="DN37" s="649"/>
      <c r="DO37" s="649"/>
      <c r="DP37" s="649"/>
      <c r="DQ37" s="649"/>
      <c r="DR37" s="649"/>
      <c r="DS37" s="649"/>
      <c r="DT37" s="649"/>
      <c r="DU37" s="649"/>
      <c r="DV37" s="650"/>
      <c r="DW37" s="628">
        <v>6.1</v>
      </c>
      <c r="DX37" s="651"/>
      <c r="DY37" s="651"/>
      <c r="DZ37" s="651"/>
      <c r="EA37" s="651"/>
      <c r="EB37" s="651"/>
      <c r="EC37" s="652"/>
    </row>
    <row r="38" spans="2:133" ht="11.25" customHeight="1" x14ac:dyDescent="0.15">
      <c r="AQ38" s="702" t="s">
        <v>315</v>
      </c>
      <c r="AR38" s="703"/>
      <c r="AS38" s="703"/>
      <c r="AT38" s="703"/>
      <c r="AU38" s="703"/>
      <c r="AV38" s="703"/>
      <c r="AW38" s="703"/>
      <c r="AX38" s="703"/>
      <c r="AY38" s="704"/>
      <c r="AZ38" s="623" t="s">
        <v>109</v>
      </c>
      <c r="BA38" s="624"/>
      <c r="BB38" s="624"/>
      <c r="BC38" s="624"/>
      <c r="BD38" s="649"/>
      <c r="BE38" s="649"/>
      <c r="BF38" s="680"/>
      <c r="BG38" s="637" t="s">
        <v>316</v>
      </c>
      <c r="BH38" s="638"/>
      <c r="BI38" s="638"/>
      <c r="BJ38" s="638"/>
      <c r="BK38" s="638"/>
      <c r="BL38" s="638"/>
      <c r="BM38" s="638"/>
      <c r="BN38" s="638"/>
      <c r="BO38" s="638"/>
      <c r="BP38" s="638"/>
      <c r="BQ38" s="638"/>
      <c r="BR38" s="638"/>
      <c r="BS38" s="638"/>
      <c r="BT38" s="638"/>
      <c r="BU38" s="639"/>
      <c r="BV38" s="623">
        <v>6982</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1432426</v>
      </c>
      <c r="CS38" s="624"/>
      <c r="CT38" s="624"/>
      <c r="CU38" s="624"/>
      <c r="CV38" s="624"/>
      <c r="CW38" s="624"/>
      <c r="CX38" s="624"/>
      <c r="CY38" s="625"/>
      <c r="CZ38" s="657">
        <v>16.8</v>
      </c>
      <c r="DA38" s="658"/>
      <c r="DB38" s="658"/>
      <c r="DC38" s="659"/>
      <c r="DD38" s="632">
        <v>1176081</v>
      </c>
      <c r="DE38" s="624"/>
      <c r="DF38" s="624"/>
      <c r="DG38" s="624"/>
      <c r="DH38" s="624"/>
      <c r="DI38" s="624"/>
      <c r="DJ38" s="624"/>
      <c r="DK38" s="625"/>
      <c r="DL38" s="632">
        <v>852051</v>
      </c>
      <c r="DM38" s="624"/>
      <c r="DN38" s="624"/>
      <c r="DO38" s="624"/>
      <c r="DP38" s="624"/>
      <c r="DQ38" s="624"/>
      <c r="DR38" s="624"/>
      <c r="DS38" s="624"/>
      <c r="DT38" s="624"/>
      <c r="DU38" s="624"/>
      <c r="DV38" s="625"/>
      <c r="DW38" s="628">
        <v>14.2</v>
      </c>
      <c r="DX38" s="651"/>
      <c r="DY38" s="651"/>
      <c r="DZ38" s="651"/>
      <c r="EA38" s="651"/>
      <c r="EB38" s="651"/>
      <c r="EC38" s="652"/>
    </row>
    <row r="39" spans="2:133" ht="11.25" customHeight="1" x14ac:dyDescent="0.15">
      <c r="AQ39" s="702" t="s">
        <v>318</v>
      </c>
      <c r="AR39" s="703"/>
      <c r="AS39" s="703"/>
      <c r="AT39" s="703"/>
      <c r="AU39" s="703"/>
      <c r="AV39" s="703"/>
      <c r="AW39" s="703"/>
      <c r="AX39" s="703"/>
      <c r="AY39" s="704"/>
      <c r="AZ39" s="623" t="s">
        <v>109</v>
      </c>
      <c r="BA39" s="624"/>
      <c r="BB39" s="624"/>
      <c r="BC39" s="624"/>
      <c r="BD39" s="649"/>
      <c r="BE39" s="649"/>
      <c r="BF39" s="680"/>
      <c r="BG39" s="706" t="s">
        <v>319</v>
      </c>
      <c r="BH39" s="707"/>
      <c r="BI39" s="707"/>
      <c r="BJ39" s="707"/>
      <c r="BK39" s="707"/>
      <c r="BL39" s="187"/>
      <c r="BM39" s="638" t="s">
        <v>320</v>
      </c>
      <c r="BN39" s="638"/>
      <c r="BO39" s="638"/>
      <c r="BP39" s="638"/>
      <c r="BQ39" s="638"/>
      <c r="BR39" s="638"/>
      <c r="BS39" s="638"/>
      <c r="BT39" s="638"/>
      <c r="BU39" s="639"/>
      <c r="BV39" s="623">
        <v>96</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17518</v>
      </c>
      <c r="CS39" s="649"/>
      <c r="CT39" s="649"/>
      <c r="CU39" s="649"/>
      <c r="CV39" s="649"/>
      <c r="CW39" s="649"/>
      <c r="CX39" s="649"/>
      <c r="CY39" s="650"/>
      <c r="CZ39" s="657">
        <v>0.2</v>
      </c>
      <c r="DA39" s="658"/>
      <c r="DB39" s="658"/>
      <c r="DC39" s="659"/>
      <c r="DD39" s="632">
        <v>11457</v>
      </c>
      <c r="DE39" s="649"/>
      <c r="DF39" s="649"/>
      <c r="DG39" s="649"/>
      <c r="DH39" s="649"/>
      <c r="DI39" s="649"/>
      <c r="DJ39" s="649"/>
      <c r="DK39" s="650"/>
      <c r="DL39" s="632" t="s">
        <v>109</v>
      </c>
      <c r="DM39" s="649"/>
      <c r="DN39" s="649"/>
      <c r="DO39" s="649"/>
      <c r="DP39" s="649"/>
      <c r="DQ39" s="649"/>
      <c r="DR39" s="649"/>
      <c r="DS39" s="649"/>
      <c r="DT39" s="649"/>
      <c r="DU39" s="649"/>
      <c r="DV39" s="650"/>
      <c r="DW39" s="628" t="s">
        <v>109</v>
      </c>
      <c r="DX39" s="651"/>
      <c r="DY39" s="651"/>
      <c r="DZ39" s="651"/>
      <c r="EA39" s="651"/>
      <c r="EB39" s="651"/>
      <c r="EC39" s="65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261852</v>
      </c>
      <c r="BA40" s="624"/>
      <c r="BB40" s="624"/>
      <c r="BC40" s="624"/>
      <c r="BD40" s="649"/>
      <c r="BE40" s="649"/>
      <c r="BF40" s="680"/>
      <c r="BG40" s="706"/>
      <c r="BH40" s="707"/>
      <c r="BI40" s="707"/>
      <c r="BJ40" s="707"/>
      <c r="BK40" s="707"/>
      <c r="BL40" s="187"/>
      <c r="BM40" s="638" t="s">
        <v>323</v>
      </c>
      <c r="BN40" s="638"/>
      <c r="BO40" s="638"/>
      <c r="BP40" s="638"/>
      <c r="BQ40" s="638"/>
      <c r="BR40" s="638"/>
      <c r="BS40" s="638"/>
      <c r="BT40" s="638"/>
      <c r="BU40" s="639"/>
      <c r="BV40" s="623">
        <v>85</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462</v>
      </c>
      <c r="CS40" s="624"/>
      <c r="CT40" s="624"/>
      <c r="CU40" s="624"/>
      <c r="CV40" s="624"/>
      <c r="CW40" s="624"/>
      <c r="CX40" s="624"/>
      <c r="CY40" s="625"/>
      <c r="CZ40" s="657">
        <v>0</v>
      </c>
      <c r="DA40" s="658"/>
      <c r="DB40" s="658"/>
      <c r="DC40" s="659"/>
      <c r="DD40" s="632">
        <v>113</v>
      </c>
      <c r="DE40" s="624"/>
      <c r="DF40" s="624"/>
      <c r="DG40" s="624"/>
      <c r="DH40" s="624"/>
      <c r="DI40" s="624"/>
      <c r="DJ40" s="624"/>
      <c r="DK40" s="625"/>
      <c r="DL40" s="632">
        <v>113</v>
      </c>
      <c r="DM40" s="624"/>
      <c r="DN40" s="624"/>
      <c r="DO40" s="624"/>
      <c r="DP40" s="624"/>
      <c r="DQ40" s="624"/>
      <c r="DR40" s="624"/>
      <c r="DS40" s="624"/>
      <c r="DT40" s="624"/>
      <c r="DU40" s="624"/>
      <c r="DV40" s="625"/>
      <c r="DW40" s="628">
        <v>0</v>
      </c>
      <c r="DX40" s="651"/>
      <c r="DY40" s="651"/>
      <c r="DZ40" s="651"/>
      <c r="EA40" s="651"/>
      <c r="EB40" s="651"/>
      <c r="EC40" s="65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619682</v>
      </c>
      <c r="BA41" s="696"/>
      <c r="BB41" s="696"/>
      <c r="BC41" s="696"/>
      <c r="BD41" s="691"/>
      <c r="BE41" s="691"/>
      <c r="BF41" s="693"/>
      <c r="BG41" s="708"/>
      <c r="BH41" s="709"/>
      <c r="BI41" s="709"/>
      <c r="BJ41" s="709"/>
      <c r="BK41" s="709"/>
      <c r="BL41" s="189"/>
      <c r="BM41" s="644" t="s">
        <v>326</v>
      </c>
      <c r="BN41" s="644"/>
      <c r="BO41" s="644"/>
      <c r="BP41" s="644"/>
      <c r="BQ41" s="644"/>
      <c r="BR41" s="644"/>
      <c r="BS41" s="644"/>
      <c r="BT41" s="644"/>
      <c r="BU41" s="645"/>
      <c r="BV41" s="695">
        <v>316</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49"/>
      <c r="CT41" s="649"/>
      <c r="CU41" s="649"/>
      <c r="CV41" s="649"/>
      <c r="CW41" s="649"/>
      <c r="CX41" s="649"/>
      <c r="CY41" s="650"/>
      <c r="CZ41" s="657" t="s">
        <v>207</v>
      </c>
      <c r="DA41" s="658"/>
      <c r="DB41" s="658"/>
      <c r="DC41" s="659"/>
      <c r="DD41" s="632" t="s">
        <v>207</v>
      </c>
      <c r="DE41" s="649"/>
      <c r="DF41" s="649"/>
      <c r="DG41" s="649"/>
      <c r="DH41" s="649"/>
      <c r="DI41" s="649"/>
      <c r="DJ41" s="649"/>
      <c r="DK41" s="650"/>
      <c r="DL41" s="710"/>
      <c r="DM41" s="711"/>
      <c r="DN41" s="711"/>
      <c r="DO41" s="711"/>
      <c r="DP41" s="711"/>
      <c r="DQ41" s="711"/>
      <c r="DR41" s="711"/>
      <c r="DS41" s="711"/>
      <c r="DT41" s="711"/>
      <c r="DU41" s="711"/>
      <c r="DV41" s="712"/>
      <c r="DW41" s="713"/>
      <c r="DX41" s="714"/>
      <c r="DY41" s="714"/>
      <c r="DZ41" s="714"/>
      <c r="EA41" s="714"/>
      <c r="EB41" s="714"/>
      <c r="EC41" s="715"/>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605049</v>
      </c>
      <c r="CS42" s="624"/>
      <c r="CT42" s="624"/>
      <c r="CU42" s="624"/>
      <c r="CV42" s="624"/>
      <c r="CW42" s="624"/>
      <c r="CX42" s="624"/>
      <c r="CY42" s="625"/>
      <c r="CZ42" s="657">
        <v>7.1</v>
      </c>
      <c r="DA42" s="716"/>
      <c r="DB42" s="716"/>
      <c r="DC42" s="717"/>
      <c r="DD42" s="632">
        <v>366542</v>
      </c>
      <c r="DE42" s="624"/>
      <c r="DF42" s="624"/>
      <c r="DG42" s="624"/>
      <c r="DH42" s="624"/>
      <c r="DI42" s="624"/>
      <c r="DJ42" s="624"/>
      <c r="DK42" s="625"/>
      <c r="DL42" s="710"/>
      <c r="DM42" s="711"/>
      <c r="DN42" s="711"/>
      <c r="DO42" s="711"/>
      <c r="DP42" s="711"/>
      <c r="DQ42" s="711"/>
      <c r="DR42" s="711"/>
      <c r="DS42" s="711"/>
      <c r="DT42" s="711"/>
      <c r="DU42" s="711"/>
      <c r="DV42" s="712"/>
      <c r="DW42" s="713"/>
      <c r="DX42" s="714"/>
      <c r="DY42" s="714"/>
      <c r="DZ42" s="714"/>
      <c r="EA42" s="714"/>
      <c r="EB42" s="714"/>
      <c r="EC42" s="715"/>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20684</v>
      </c>
      <c r="CS43" s="649"/>
      <c r="CT43" s="649"/>
      <c r="CU43" s="649"/>
      <c r="CV43" s="649"/>
      <c r="CW43" s="649"/>
      <c r="CX43" s="649"/>
      <c r="CY43" s="650"/>
      <c r="CZ43" s="657">
        <v>0.2</v>
      </c>
      <c r="DA43" s="658"/>
      <c r="DB43" s="658"/>
      <c r="DC43" s="659"/>
      <c r="DD43" s="632">
        <v>20684</v>
      </c>
      <c r="DE43" s="649"/>
      <c r="DF43" s="649"/>
      <c r="DG43" s="649"/>
      <c r="DH43" s="649"/>
      <c r="DI43" s="649"/>
      <c r="DJ43" s="649"/>
      <c r="DK43" s="650"/>
      <c r="DL43" s="710"/>
      <c r="DM43" s="711"/>
      <c r="DN43" s="711"/>
      <c r="DO43" s="711"/>
      <c r="DP43" s="711"/>
      <c r="DQ43" s="711"/>
      <c r="DR43" s="711"/>
      <c r="DS43" s="711"/>
      <c r="DT43" s="711"/>
      <c r="DU43" s="711"/>
      <c r="DV43" s="712"/>
      <c r="DW43" s="713"/>
      <c r="DX43" s="714"/>
      <c r="DY43" s="714"/>
      <c r="DZ43" s="714"/>
      <c r="EA43" s="714"/>
      <c r="EB43" s="714"/>
      <c r="EC43" s="715"/>
    </row>
    <row r="44" spans="2:133" ht="11.25" customHeight="1" x14ac:dyDescent="0.15">
      <c r="B44" s="192" t="s">
        <v>332</v>
      </c>
      <c r="CD44" s="729" t="s">
        <v>285</v>
      </c>
      <c r="CE44" s="730"/>
      <c r="CF44" s="620" t="s">
        <v>333</v>
      </c>
      <c r="CG44" s="621"/>
      <c r="CH44" s="621"/>
      <c r="CI44" s="621"/>
      <c r="CJ44" s="621"/>
      <c r="CK44" s="621"/>
      <c r="CL44" s="621"/>
      <c r="CM44" s="621"/>
      <c r="CN44" s="621"/>
      <c r="CO44" s="621"/>
      <c r="CP44" s="621"/>
      <c r="CQ44" s="622"/>
      <c r="CR44" s="623">
        <v>605049</v>
      </c>
      <c r="CS44" s="624"/>
      <c r="CT44" s="624"/>
      <c r="CU44" s="624"/>
      <c r="CV44" s="624"/>
      <c r="CW44" s="624"/>
      <c r="CX44" s="624"/>
      <c r="CY44" s="625"/>
      <c r="CZ44" s="657">
        <v>7.1</v>
      </c>
      <c r="DA44" s="716"/>
      <c r="DB44" s="716"/>
      <c r="DC44" s="717"/>
      <c r="DD44" s="632">
        <v>366542</v>
      </c>
      <c r="DE44" s="624"/>
      <c r="DF44" s="624"/>
      <c r="DG44" s="624"/>
      <c r="DH44" s="624"/>
      <c r="DI44" s="624"/>
      <c r="DJ44" s="624"/>
      <c r="DK44" s="625"/>
      <c r="DL44" s="710"/>
      <c r="DM44" s="711"/>
      <c r="DN44" s="711"/>
      <c r="DO44" s="711"/>
      <c r="DP44" s="711"/>
      <c r="DQ44" s="711"/>
      <c r="DR44" s="711"/>
      <c r="DS44" s="711"/>
      <c r="DT44" s="711"/>
      <c r="DU44" s="711"/>
      <c r="DV44" s="712"/>
      <c r="DW44" s="713"/>
      <c r="DX44" s="714"/>
      <c r="DY44" s="714"/>
      <c r="DZ44" s="714"/>
      <c r="EA44" s="714"/>
      <c r="EB44" s="714"/>
      <c r="EC44" s="715"/>
    </row>
    <row r="45" spans="2:133" ht="11.25" customHeight="1" x14ac:dyDescent="0.15">
      <c r="CD45" s="731"/>
      <c r="CE45" s="732"/>
      <c r="CF45" s="620" t="s">
        <v>334</v>
      </c>
      <c r="CG45" s="621"/>
      <c r="CH45" s="621"/>
      <c r="CI45" s="621"/>
      <c r="CJ45" s="621"/>
      <c r="CK45" s="621"/>
      <c r="CL45" s="621"/>
      <c r="CM45" s="621"/>
      <c r="CN45" s="621"/>
      <c r="CO45" s="621"/>
      <c r="CP45" s="621"/>
      <c r="CQ45" s="622"/>
      <c r="CR45" s="623">
        <v>155992</v>
      </c>
      <c r="CS45" s="649"/>
      <c r="CT45" s="649"/>
      <c r="CU45" s="649"/>
      <c r="CV45" s="649"/>
      <c r="CW45" s="649"/>
      <c r="CX45" s="649"/>
      <c r="CY45" s="650"/>
      <c r="CZ45" s="657">
        <v>1.8</v>
      </c>
      <c r="DA45" s="658"/>
      <c r="DB45" s="658"/>
      <c r="DC45" s="659"/>
      <c r="DD45" s="632">
        <v>24052</v>
      </c>
      <c r="DE45" s="649"/>
      <c r="DF45" s="649"/>
      <c r="DG45" s="649"/>
      <c r="DH45" s="649"/>
      <c r="DI45" s="649"/>
      <c r="DJ45" s="649"/>
      <c r="DK45" s="650"/>
      <c r="DL45" s="710"/>
      <c r="DM45" s="711"/>
      <c r="DN45" s="711"/>
      <c r="DO45" s="711"/>
      <c r="DP45" s="711"/>
      <c r="DQ45" s="711"/>
      <c r="DR45" s="711"/>
      <c r="DS45" s="711"/>
      <c r="DT45" s="711"/>
      <c r="DU45" s="711"/>
      <c r="DV45" s="712"/>
      <c r="DW45" s="713"/>
      <c r="DX45" s="714"/>
      <c r="DY45" s="714"/>
      <c r="DZ45" s="714"/>
      <c r="EA45" s="714"/>
      <c r="EB45" s="714"/>
      <c r="EC45" s="715"/>
    </row>
    <row r="46" spans="2:133" ht="11.25" customHeight="1" x14ac:dyDescent="0.15">
      <c r="CD46" s="731"/>
      <c r="CE46" s="732"/>
      <c r="CF46" s="620" t="s">
        <v>335</v>
      </c>
      <c r="CG46" s="621"/>
      <c r="CH46" s="621"/>
      <c r="CI46" s="621"/>
      <c r="CJ46" s="621"/>
      <c r="CK46" s="621"/>
      <c r="CL46" s="621"/>
      <c r="CM46" s="621"/>
      <c r="CN46" s="621"/>
      <c r="CO46" s="621"/>
      <c r="CP46" s="621"/>
      <c r="CQ46" s="622"/>
      <c r="CR46" s="623">
        <v>446706</v>
      </c>
      <c r="CS46" s="624"/>
      <c r="CT46" s="624"/>
      <c r="CU46" s="624"/>
      <c r="CV46" s="624"/>
      <c r="CW46" s="624"/>
      <c r="CX46" s="624"/>
      <c r="CY46" s="625"/>
      <c r="CZ46" s="657">
        <v>5.2</v>
      </c>
      <c r="DA46" s="716"/>
      <c r="DB46" s="716"/>
      <c r="DC46" s="717"/>
      <c r="DD46" s="632">
        <v>340139</v>
      </c>
      <c r="DE46" s="624"/>
      <c r="DF46" s="624"/>
      <c r="DG46" s="624"/>
      <c r="DH46" s="624"/>
      <c r="DI46" s="624"/>
      <c r="DJ46" s="624"/>
      <c r="DK46" s="625"/>
      <c r="DL46" s="710"/>
      <c r="DM46" s="711"/>
      <c r="DN46" s="711"/>
      <c r="DO46" s="711"/>
      <c r="DP46" s="711"/>
      <c r="DQ46" s="711"/>
      <c r="DR46" s="711"/>
      <c r="DS46" s="711"/>
      <c r="DT46" s="711"/>
      <c r="DU46" s="711"/>
      <c r="DV46" s="712"/>
      <c r="DW46" s="713"/>
      <c r="DX46" s="714"/>
      <c r="DY46" s="714"/>
      <c r="DZ46" s="714"/>
      <c r="EA46" s="714"/>
      <c r="EB46" s="714"/>
      <c r="EC46" s="715"/>
    </row>
    <row r="47" spans="2:133" ht="11.25" customHeight="1" x14ac:dyDescent="0.15">
      <c r="CD47" s="731"/>
      <c r="CE47" s="732"/>
      <c r="CF47" s="620" t="s">
        <v>336</v>
      </c>
      <c r="CG47" s="621"/>
      <c r="CH47" s="621"/>
      <c r="CI47" s="621"/>
      <c r="CJ47" s="621"/>
      <c r="CK47" s="621"/>
      <c r="CL47" s="621"/>
      <c r="CM47" s="621"/>
      <c r="CN47" s="621"/>
      <c r="CO47" s="621"/>
      <c r="CP47" s="621"/>
      <c r="CQ47" s="622"/>
      <c r="CR47" s="623" t="s">
        <v>118</v>
      </c>
      <c r="CS47" s="649"/>
      <c r="CT47" s="649"/>
      <c r="CU47" s="649"/>
      <c r="CV47" s="649"/>
      <c r="CW47" s="649"/>
      <c r="CX47" s="649"/>
      <c r="CY47" s="650"/>
      <c r="CZ47" s="657" t="s">
        <v>118</v>
      </c>
      <c r="DA47" s="658"/>
      <c r="DB47" s="658"/>
      <c r="DC47" s="659"/>
      <c r="DD47" s="632" t="s">
        <v>118</v>
      </c>
      <c r="DE47" s="649"/>
      <c r="DF47" s="649"/>
      <c r="DG47" s="649"/>
      <c r="DH47" s="649"/>
      <c r="DI47" s="649"/>
      <c r="DJ47" s="649"/>
      <c r="DK47" s="650"/>
      <c r="DL47" s="710"/>
      <c r="DM47" s="711"/>
      <c r="DN47" s="711"/>
      <c r="DO47" s="711"/>
      <c r="DP47" s="711"/>
      <c r="DQ47" s="711"/>
      <c r="DR47" s="711"/>
      <c r="DS47" s="711"/>
      <c r="DT47" s="711"/>
      <c r="DU47" s="711"/>
      <c r="DV47" s="712"/>
      <c r="DW47" s="713"/>
      <c r="DX47" s="714"/>
      <c r="DY47" s="714"/>
      <c r="DZ47" s="714"/>
      <c r="EA47" s="714"/>
      <c r="EB47" s="714"/>
      <c r="EC47" s="715"/>
    </row>
    <row r="48" spans="2:133" x14ac:dyDescent="0.15">
      <c r="CD48" s="733"/>
      <c r="CE48" s="734"/>
      <c r="CF48" s="620" t="s">
        <v>337</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16"/>
      <c r="DB48" s="716"/>
      <c r="DC48" s="717"/>
      <c r="DD48" s="632" t="s">
        <v>118</v>
      </c>
      <c r="DE48" s="624"/>
      <c r="DF48" s="624"/>
      <c r="DG48" s="624"/>
      <c r="DH48" s="624"/>
      <c r="DI48" s="624"/>
      <c r="DJ48" s="624"/>
      <c r="DK48" s="625"/>
      <c r="DL48" s="710"/>
      <c r="DM48" s="711"/>
      <c r="DN48" s="711"/>
      <c r="DO48" s="711"/>
      <c r="DP48" s="711"/>
      <c r="DQ48" s="711"/>
      <c r="DR48" s="711"/>
      <c r="DS48" s="711"/>
      <c r="DT48" s="711"/>
      <c r="DU48" s="711"/>
      <c r="DV48" s="712"/>
      <c r="DW48" s="713"/>
      <c r="DX48" s="714"/>
      <c r="DY48" s="714"/>
      <c r="DZ48" s="714"/>
      <c r="EA48" s="714"/>
      <c r="EB48" s="714"/>
      <c r="EC48" s="715"/>
    </row>
    <row r="49" spans="82:133" ht="11.25" customHeight="1" x14ac:dyDescent="0.15">
      <c r="CD49" s="666" t="s">
        <v>338</v>
      </c>
      <c r="CE49" s="667"/>
      <c r="CF49" s="667"/>
      <c r="CG49" s="667"/>
      <c r="CH49" s="667"/>
      <c r="CI49" s="667"/>
      <c r="CJ49" s="667"/>
      <c r="CK49" s="667"/>
      <c r="CL49" s="667"/>
      <c r="CM49" s="667"/>
      <c r="CN49" s="667"/>
      <c r="CO49" s="667"/>
      <c r="CP49" s="667"/>
      <c r="CQ49" s="668"/>
      <c r="CR49" s="695">
        <v>8545854</v>
      </c>
      <c r="CS49" s="691"/>
      <c r="CT49" s="691"/>
      <c r="CU49" s="691"/>
      <c r="CV49" s="691"/>
      <c r="CW49" s="691"/>
      <c r="CX49" s="691"/>
      <c r="CY49" s="718"/>
      <c r="CZ49" s="719">
        <v>100</v>
      </c>
      <c r="DA49" s="720"/>
      <c r="DB49" s="720"/>
      <c r="DC49" s="721"/>
      <c r="DD49" s="722">
        <v>6547408</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80" zoomScaleNormal="8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361</v>
      </c>
      <c r="C7" s="750"/>
      <c r="D7" s="750"/>
      <c r="E7" s="750"/>
      <c r="F7" s="750"/>
      <c r="G7" s="750"/>
      <c r="H7" s="750"/>
      <c r="I7" s="750"/>
      <c r="J7" s="750"/>
      <c r="K7" s="750"/>
      <c r="L7" s="750"/>
      <c r="M7" s="750"/>
      <c r="N7" s="750"/>
      <c r="O7" s="750"/>
      <c r="P7" s="751"/>
      <c r="Q7" s="752">
        <v>9038</v>
      </c>
      <c r="R7" s="753"/>
      <c r="S7" s="753"/>
      <c r="T7" s="753"/>
      <c r="U7" s="753"/>
      <c r="V7" s="753">
        <v>8555</v>
      </c>
      <c r="W7" s="753"/>
      <c r="X7" s="753"/>
      <c r="Y7" s="753"/>
      <c r="Z7" s="753"/>
      <c r="AA7" s="753">
        <v>483</v>
      </c>
      <c r="AB7" s="753"/>
      <c r="AC7" s="753"/>
      <c r="AD7" s="753"/>
      <c r="AE7" s="754"/>
      <c r="AF7" s="755">
        <v>452</v>
      </c>
      <c r="AG7" s="756"/>
      <c r="AH7" s="756"/>
      <c r="AI7" s="756"/>
      <c r="AJ7" s="757"/>
      <c r="AK7" s="792">
        <v>14</v>
      </c>
      <c r="AL7" s="793"/>
      <c r="AM7" s="793"/>
      <c r="AN7" s="793"/>
      <c r="AO7" s="793"/>
      <c r="AP7" s="793">
        <v>9586</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543</v>
      </c>
      <c r="BT7" s="797"/>
      <c r="BU7" s="797"/>
      <c r="BV7" s="797"/>
      <c r="BW7" s="797"/>
      <c r="BX7" s="797"/>
      <c r="BY7" s="797"/>
      <c r="BZ7" s="797"/>
      <c r="CA7" s="797"/>
      <c r="CB7" s="797"/>
      <c r="CC7" s="797"/>
      <c r="CD7" s="797"/>
      <c r="CE7" s="797"/>
      <c r="CF7" s="797"/>
      <c r="CG7" s="798"/>
      <c r="CH7" s="789">
        <v>3</v>
      </c>
      <c r="CI7" s="790"/>
      <c r="CJ7" s="790"/>
      <c r="CK7" s="790"/>
      <c r="CL7" s="791"/>
      <c r="CM7" s="789">
        <v>133</v>
      </c>
      <c r="CN7" s="790"/>
      <c r="CO7" s="790"/>
      <c r="CP7" s="790"/>
      <c r="CQ7" s="791"/>
      <c r="CR7" s="789">
        <v>100</v>
      </c>
      <c r="CS7" s="790"/>
      <c r="CT7" s="790"/>
      <c r="CU7" s="790"/>
      <c r="CV7" s="791"/>
      <c r="CW7" s="789">
        <v>8</v>
      </c>
      <c r="CX7" s="790"/>
      <c r="CY7" s="790"/>
      <c r="CZ7" s="790"/>
      <c r="DA7" s="791"/>
      <c r="DB7" s="789">
        <v>0</v>
      </c>
      <c r="DC7" s="790"/>
      <c r="DD7" s="790"/>
      <c r="DE7" s="790"/>
      <c r="DF7" s="791"/>
      <c r="DG7" s="789">
        <v>0</v>
      </c>
      <c r="DH7" s="790"/>
      <c r="DI7" s="790"/>
      <c r="DJ7" s="790"/>
      <c r="DK7" s="791"/>
      <c r="DL7" s="789">
        <v>0</v>
      </c>
      <c r="DM7" s="790"/>
      <c r="DN7" s="790"/>
      <c r="DO7" s="790"/>
      <c r="DP7" s="791"/>
      <c r="DQ7" s="789"/>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544</v>
      </c>
      <c r="BT8" s="787"/>
      <c r="BU8" s="787"/>
      <c r="BV8" s="787"/>
      <c r="BW8" s="787"/>
      <c r="BX8" s="787"/>
      <c r="BY8" s="787"/>
      <c r="BZ8" s="787"/>
      <c r="CA8" s="787"/>
      <c r="CB8" s="787"/>
      <c r="CC8" s="787"/>
      <c r="CD8" s="787"/>
      <c r="CE8" s="787"/>
      <c r="CF8" s="787"/>
      <c r="CG8" s="788"/>
      <c r="CH8" s="799">
        <v>1</v>
      </c>
      <c r="CI8" s="800"/>
      <c r="CJ8" s="800"/>
      <c r="CK8" s="800"/>
      <c r="CL8" s="801"/>
      <c r="CM8" s="799">
        <v>16</v>
      </c>
      <c r="CN8" s="800"/>
      <c r="CO8" s="800"/>
      <c r="CP8" s="800"/>
      <c r="CQ8" s="801"/>
      <c r="CR8" s="799">
        <v>0</v>
      </c>
      <c r="CS8" s="800"/>
      <c r="CT8" s="800"/>
      <c r="CU8" s="800"/>
      <c r="CV8" s="801"/>
      <c r="CW8" s="799">
        <v>15</v>
      </c>
      <c r="CX8" s="800"/>
      <c r="CY8" s="800"/>
      <c r="CZ8" s="800"/>
      <c r="DA8" s="801"/>
      <c r="DB8" s="799">
        <v>0</v>
      </c>
      <c r="DC8" s="800"/>
      <c r="DD8" s="800"/>
      <c r="DE8" s="800"/>
      <c r="DF8" s="801"/>
      <c r="DG8" s="799">
        <v>0</v>
      </c>
      <c r="DH8" s="800"/>
      <c r="DI8" s="800"/>
      <c r="DJ8" s="800"/>
      <c r="DK8" s="801"/>
      <c r="DL8" s="799">
        <v>0</v>
      </c>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363</v>
      </c>
      <c r="B23" s="808" t="s">
        <v>364</v>
      </c>
      <c r="C23" s="809"/>
      <c r="D23" s="809"/>
      <c r="E23" s="809"/>
      <c r="F23" s="809"/>
      <c r="G23" s="809"/>
      <c r="H23" s="809"/>
      <c r="I23" s="809"/>
      <c r="J23" s="809"/>
      <c r="K23" s="809"/>
      <c r="L23" s="809"/>
      <c r="M23" s="809"/>
      <c r="N23" s="809"/>
      <c r="O23" s="809"/>
      <c r="P23" s="810"/>
      <c r="Q23" s="811"/>
      <c r="R23" s="812"/>
      <c r="S23" s="812"/>
      <c r="T23" s="812"/>
      <c r="U23" s="812"/>
      <c r="V23" s="812"/>
      <c r="W23" s="812"/>
      <c r="X23" s="812"/>
      <c r="Y23" s="812"/>
      <c r="Z23" s="812"/>
      <c r="AA23" s="812"/>
      <c r="AB23" s="812"/>
      <c r="AC23" s="812"/>
      <c r="AD23" s="812"/>
      <c r="AE23" s="813"/>
      <c r="AF23" s="814">
        <v>452</v>
      </c>
      <c r="AG23" s="812"/>
      <c r="AH23" s="812"/>
      <c r="AI23" s="812"/>
      <c r="AJ23" s="815"/>
      <c r="AK23" s="816"/>
      <c r="AL23" s="817"/>
      <c r="AM23" s="817"/>
      <c r="AN23" s="817"/>
      <c r="AO23" s="817"/>
      <c r="AP23" s="812"/>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344</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375</v>
      </c>
      <c r="C28" s="750"/>
      <c r="D28" s="750"/>
      <c r="E28" s="750"/>
      <c r="F28" s="750"/>
      <c r="G28" s="750"/>
      <c r="H28" s="750"/>
      <c r="I28" s="750"/>
      <c r="J28" s="750"/>
      <c r="K28" s="750"/>
      <c r="L28" s="750"/>
      <c r="M28" s="750"/>
      <c r="N28" s="750"/>
      <c r="O28" s="750"/>
      <c r="P28" s="751"/>
      <c r="Q28" s="840">
        <v>3608</v>
      </c>
      <c r="R28" s="841"/>
      <c r="S28" s="841"/>
      <c r="T28" s="841"/>
      <c r="U28" s="841"/>
      <c r="V28" s="841">
        <v>4038</v>
      </c>
      <c r="W28" s="841"/>
      <c r="X28" s="841"/>
      <c r="Y28" s="841"/>
      <c r="Z28" s="841"/>
      <c r="AA28" s="841">
        <v>-430</v>
      </c>
      <c r="AB28" s="841"/>
      <c r="AC28" s="841"/>
      <c r="AD28" s="841"/>
      <c r="AE28" s="842"/>
      <c r="AF28" s="843">
        <v>-430</v>
      </c>
      <c r="AG28" s="841"/>
      <c r="AH28" s="841"/>
      <c r="AI28" s="841"/>
      <c r="AJ28" s="844"/>
      <c r="AK28" s="845">
        <v>262</v>
      </c>
      <c r="AL28" s="836"/>
      <c r="AM28" s="836"/>
      <c r="AN28" s="836"/>
      <c r="AO28" s="836"/>
      <c r="AP28" s="836">
        <v>0</v>
      </c>
      <c r="AQ28" s="836"/>
      <c r="AR28" s="836"/>
      <c r="AS28" s="836"/>
      <c r="AT28" s="836"/>
      <c r="AU28" s="836">
        <v>0</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376</v>
      </c>
      <c r="C29" s="774"/>
      <c r="D29" s="774"/>
      <c r="E29" s="774"/>
      <c r="F29" s="774"/>
      <c r="G29" s="774"/>
      <c r="H29" s="774"/>
      <c r="I29" s="774"/>
      <c r="J29" s="774"/>
      <c r="K29" s="774"/>
      <c r="L29" s="774"/>
      <c r="M29" s="774"/>
      <c r="N29" s="774"/>
      <c r="O29" s="774"/>
      <c r="P29" s="775"/>
      <c r="Q29" s="776">
        <v>2158</v>
      </c>
      <c r="R29" s="777"/>
      <c r="S29" s="777"/>
      <c r="T29" s="777"/>
      <c r="U29" s="777"/>
      <c r="V29" s="777">
        <v>2071</v>
      </c>
      <c r="W29" s="777"/>
      <c r="X29" s="777"/>
      <c r="Y29" s="777"/>
      <c r="Z29" s="777"/>
      <c r="AA29" s="777">
        <v>87</v>
      </c>
      <c r="AB29" s="777"/>
      <c r="AC29" s="777"/>
      <c r="AD29" s="777"/>
      <c r="AE29" s="778"/>
      <c r="AF29" s="779">
        <v>87</v>
      </c>
      <c r="AG29" s="780"/>
      <c r="AH29" s="780"/>
      <c r="AI29" s="780"/>
      <c r="AJ29" s="781"/>
      <c r="AK29" s="848">
        <v>303</v>
      </c>
      <c r="AL29" s="849"/>
      <c r="AM29" s="849"/>
      <c r="AN29" s="849"/>
      <c r="AO29" s="849"/>
      <c r="AP29" s="849">
        <v>0</v>
      </c>
      <c r="AQ29" s="849"/>
      <c r="AR29" s="849"/>
      <c r="AS29" s="849"/>
      <c r="AT29" s="849"/>
      <c r="AU29" s="849">
        <v>0</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377</v>
      </c>
      <c r="C30" s="774"/>
      <c r="D30" s="774"/>
      <c r="E30" s="774"/>
      <c r="F30" s="774"/>
      <c r="G30" s="774"/>
      <c r="H30" s="774"/>
      <c r="I30" s="774"/>
      <c r="J30" s="774"/>
      <c r="K30" s="774"/>
      <c r="L30" s="774"/>
      <c r="M30" s="774"/>
      <c r="N30" s="774"/>
      <c r="O30" s="774"/>
      <c r="P30" s="775"/>
      <c r="Q30" s="776">
        <v>347</v>
      </c>
      <c r="R30" s="777"/>
      <c r="S30" s="777"/>
      <c r="T30" s="777"/>
      <c r="U30" s="777"/>
      <c r="V30" s="777">
        <v>347</v>
      </c>
      <c r="W30" s="777"/>
      <c r="X30" s="777"/>
      <c r="Y30" s="777"/>
      <c r="Z30" s="777"/>
      <c r="AA30" s="777">
        <v>0</v>
      </c>
      <c r="AB30" s="777"/>
      <c r="AC30" s="777"/>
      <c r="AD30" s="777"/>
      <c r="AE30" s="778"/>
      <c r="AF30" s="779">
        <v>0</v>
      </c>
      <c r="AG30" s="780"/>
      <c r="AH30" s="780"/>
      <c r="AI30" s="780"/>
      <c r="AJ30" s="781"/>
      <c r="AK30" s="848">
        <v>57</v>
      </c>
      <c r="AL30" s="849"/>
      <c r="AM30" s="849"/>
      <c r="AN30" s="849"/>
      <c r="AO30" s="849"/>
      <c r="AP30" s="849">
        <v>0</v>
      </c>
      <c r="AQ30" s="849"/>
      <c r="AR30" s="849"/>
      <c r="AS30" s="849"/>
      <c r="AT30" s="849"/>
      <c r="AU30" s="849">
        <v>0</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378</v>
      </c>
      <c r="C31" s="774"/>
      <c r="D31" s="774"/>
      <c r="E31" s="774"/>
      <c r="F31" s="774"/>
      <c r="G31" s="774"/>
      <c r="H31" s="774"/>
      <c r="I31" s="774"/>
      <c r="J31" s="774"/>
      <c r="K31" s="774"/>
      <c r="L31" s="774"/>
      <c r="M31" s="774"/>
      <c r="N31" s="774"/>
      <c r="O31" s="774"/>
      <c r="P31" s="775"/>
      <c r="Q31" s="776">
        <v>748</v>
      </c>
      <c r="R31" s="777"/>
      <c r="S31" s="777"/>
      <c r="T31" s="777"/>
      <c r="U31" s="777"/>
      <c r="V31" s="777">
        <v>674</v>
      </c>
      <c r="W31" s="777"/>
      <c r="X31" s="777"/>
      <c r="Y31" s="777"/>
      <c r="Z31" s="777"/>
      <c r="AA31" s="777">
        <v>34</v>
      </c>
      <c r="AB31" s="777"/>
      <c r="AC31" s="777"/>
      <c r="AD31" s="777"/>
      <c r="AE31" s="778"/>
      <c r="AF31" s="779">
        <v>296</v>
      </c>
      <c r="AG31" s="780"/>
      <c r="AH31" s="780"/>
      <c r="AI31" s="780"/>
      <c r="AJ31" s="781"/>
      <c r="AK31" s="848">
        <v>1</v>
      </c>
      <c r="AL31" s="849"/>
      <c r="AM31" s="849"/>
      <c r="AN31" s="849"/>
      <c r="AO31" s="849"/>
      <c r="AP31" s="849">
        <v>1358</v>
      </c>
      <c r="AQ31" s="849"/>
      <c r="AR31" s="849"/>
      <c r="AS31" s="849"/>
      <c r="AT31" s="849"/>
      <c r="AU31" s="849">
        <v>0</v>
      </c>
      <c r="AV31" s="849"/>
      <c r="AW31" s="849"/>
      <c r="AX31" s="849"/>
      <c r="AY31" s="849"/>
      <c r="AZ31" s="850"/>
      <c r="BA31" s="850"/>
      <c r="BB31" s="850"/>
      <c r="BC31" s="850"/>
      <c r="BD31" s="850"/>
      <c r="BE31" s="846" t="s">
        <v>379</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380</v>
      </c>
      <c r="C32" s="774"/>
      <c r="D32" s="774"/>
      <c r="E32" s="774"/>
      <c r="F32" s="774"/>
      <c r="G32" s="774"/>
      <c r="H32" s="774"/>
      <c r="I32" s="774"/>
      <c r="J32" s="774"/>
      <c r="K32" s="774"/>
      <c r="L32" s="774"/>
      <c r="M32" s="774"/>
      <c r="N32" s="774"/>
      <c r="O32" s="774"/>
      <c r="P32" s="775"/>
      <c r="Q32" s="776">
        <v>1439</v>
      </c>
      <c r="R32" s="777"/>
      <c r="S32" s="777"/>
      <c r="T32" s="777"/>
      <c r="U32" s="777"/>
      <c r="V32" s="777">
        <v>1439</v>
      </c>
      <c r="W32" s="777"/>
      <c r="X32" s="777"/>
      <c r="Y32" s="777"/>
      <c r="Z32" s="777"/>
      <c r="AA32" s="777">
        <v>0</v>
      </c>
      <c r="AB32" s="777"/>
      <c r="AC32" s="777"/>
      <c r="AD32" s="777"/>
      <c r="AE32" s="778"/>
      <c r="AF32" s="779" t="s">
        <v>109</v>
      </c>
      <c r="AG32" s="780"/>
      <c r="AH32" s="780"/>
      <c r="AI32" s="780"/>
      <c r="AJ32" s="781"/>
      <c r="AK32" s="848">
        <v>551</v>
      </c>
      <c r="AL32" s="849"/>
      <c r="AM32" s="849"/>
      <c r="AN32" s="849"/>
      <c r="AO32" s="849"/>
      <c r="AP32" s="849">
        <v>8515</v>
      </c>
      <c r="AQ32" s="849"/>
      <c r="AR32" s="849"/>
      <c r="AS32" s="849"/>
      <c r="AT32" s="849"/>
      <c r="AU32" s="849">
        <v>6778</v>
      </c>
      <c r="AV32" s="849"/>
      <c r="AW32" s="849"/>
      <c r="AX32" s="849"/>
      <c r="AY32" s="849"/>
      <c r="AZ32" s="850"/>
      <c r="BA32" s="850"/>
      <c r="BB32" s="850"/>
      <c r="BC32" s="850"/>
      <c r="BD32" s="850"/>
      <c r="BE32" s="846" t="s">
        <v>381</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382</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363</v>
      </c>
      <c r="B63" s="808" t="s">
        <v>383</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-46</v>
      </c>
      <c r="AG63" s="860"/>
      <c r="AH63" s="860"/>
      <c r="AI63" s="860"/>
      <c r="AJ63" s="861"/>
      <c r="AK63" s="862"/>
      <c r="AL63" s="857"/>
      <c r="AM63" s="857"/>
      <c r="AN63" s="857"/>
      <c r="AO63" s="857"/>
      <c r="AP63" s="860"/>
      <c r="AQ63" s="860"/>
      <c r="AR63" s="860"/>
      <c r="AS63" s="860"/>
      <c r="AT63" s="860"/>
      <c r="AU63" s="860"/>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385</v>
      </c>
      <c r="B66" s="759"/>
      <c r="C66" s="759"/>
      <c r="D66" s="759"/>
      <c r="E66" s="759"/>
      <c r="F66" s="759"/>
      <c r="G66" s="759"/>
      <c r="H66" s="759"/>
      <c r="I66" s="759"/>
      <c r="J66" s="759"/>
      <c r="K66" s="759"/>
      <c r="L66" s="759"/>
      <c r="M66" s="759"/>
      <c r="N66" s="759"/>
      <c r="O66" s="759"/>
      <c r="P66" s="760"/>
      <c r="Q66" s="735" t="s">
        <v>367</v>
      </c>
      <c r="R66" s="736"/>
      <c r="S66" s="736"/>
      <c r="T66" s="736"/>
      <c r="U66" s="737"/>
      <c r="V66" s="735" t="s">
        <v>368</v>
      </c>
      <c r="W66" s="736"/>
      <c r="X66" s="736"/>
      <c r="Y66" s="736"/>
      <c r="Z66" s="737"/>
      <c r="AA66" s="735" t="s">
        <v>369</v>
      </c>
      <c r="AB66" s="736"/>
      <c r="AC66" s="736"/>
      <c r="AD66" s="736"/>
      <c r="AE66" s="737"/>
      <c r="AF66" s="870" t="s">
        <v>370</v>
      </c>
      <c r="AG66" s="831"/>
      <c r="AH66" s="831"/>
      <c r="AI66" s="831"/>
      <c r="AJ66" s="871"/>
      <c r="AK66" s="735" t="s">
        <v>371</v>
      </c>
      <c r="AL66" s="759"/>
      <c r="AM66" s="759"/>
      <c r="AN66" s="759"/>
      <c r="AO66" s="760"/>
      <c r="AP66" s="735" t="s">
        <v>372</v>
      </c>
      <c r="AQ66" s="736"/>
      <c r="AR66" s="736"/>
      <c r="AS66" s="736"/>
      <c r="AT66" s="737"/>
      <c r="AU66" s="735" t="s">
        <v>386</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537</v>
      </c>
      <c r="C68" s="888"/>
      <c r="D68" s="888"/>
      <c r="E68" s="888"/>
      <c r="F68" s="888"/>
      <c r="G68" s="888"/>
      <c r="H68" s="888"/>
      <c r="I68" s="888"/>
      <c r="J68" s="888"/>
      <c r="K68" s="888"/>
      <c r="L68" s="888"/>
      <c r="M68" s="888"/>
      <c r="N68" s="888"/>
      <c r="O68" s="888"/>
      <c r="P68" s="889"/>
      <c r="Q68" s="890">
        <v>332</v>
      </c>
      <c r="R68" s="884"/>
      <c r="S68" s="884"/>
      <c r="T68" s="884"/>
      <c r="U68" s="884"/>
      <c r="V68" s="884">
        <v>311</v>
      </c>
      <c r="W68" s="884"/>
      <c r="X68" s="884"/>
      <c r="Y68" s="884"/>
      <c r="Z68" s="884"/>
      <c r="AA68" s="884">
        <v>21</v>
      </c>
      <c r="AB68" s="884"/>
      <c r="AC68" s="884"/>
      <c r="AD68" s="884"/>
      <c r="AE68" s="884"/>
      <c r="AF68" s="884">
        <v>21</v>
      </c>
      <c r="AG68" s="884"/>
      <c r="AH68" s="884"/>
      <c r="AI68" s="884"/>
      <c r="AJ68" s="884"/>
      <c r="AK68" s="884">
        <v>20</v>
      </c>
      <c r="AL68" s="884"/>
      <c r="AM68" s="884"/>
      <c r="AN68" s="884"/>
      <c r="AO68" s="884"/>
      <c r="AP68" s="884">
        <v>50</v>
      </c>
      <c r="AQ68" s="884"/>
      <c r="AR68" s="884"/>
      <c r="AS68" s="884"/>
      <c r="AT68" s="884"/>
      <c r="AU68" s="884">
        <v>9</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538</v>
      </c>
      <c r="C69" s="892"/>
      <c r="D69" s="892"/>
      <c r="E69" s="892"/>
      <c r="F69" s="892"/>
      <c r="G69" s="892"/>
      <c r="H69" s="892"/>
      <c r="I69" s="892"/>
      <c r="J69" s="892"/>
      <c r="K69" s="892"/>
      <c r="L69" s="892"/>
      <c r="M69" s="892"/>
      <c r="N69" s="892"/>
      <c r="O69" s="892"/>
      <c r="P69" s="893"/>
      <c r="Q69" s="894">
        <v>5641</v>
      </c>
      <c r="R69" s="849"/>
      <c r="S69" s="849"/>
      <c r="T69" s="849"/>
      <c r="U69" s="849"/>
      <c r="V69" s="849">
        <v>5625</v>
      </c>
      <c r="W69" s="849"/>
      <c r="X69" s="849"/>
      <c r="Y69" s="849"/>
      <c r="Z69" s="849"/>
      <c r="AA69" s="849">
        <v>16</v>
      </c>
      <c r="AB69" s="849"/>
      <c r="AC69" s="849"/>
      <c r="AD69" s="849"/>
      <c r="AE69" s="849"/>
      <c r="AF69" s="849">
        <v>16</v>
      </c>
      <c r="AG69" s="849"/>
      <c r="AH69" s="849"/>
      <c r="AI69" s="849"/>
      <c r="AJ69" s="849"/>
      <c r="AK69" s="849">
        <v>24</v>
      </c>
      <c r="AL69" s="849"/>
      <c r="AM69" s="849"/>
      <c r="AN69" s="849"/>
      <c r="AO69" s="849"/>
      <c r="AP69" s="849">
        <v>0</v>
      </c>
      <c r="AQ69" s="849"/>
      <c r="AR69" s="849"/>
      <c r="AS69" s="849"/>
      <c r="AT69" s="849"/>
      <c r="AU69" s="849">
        <v>0</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539</v>
      </c>
      <c r="C70" s="892"/>
      <c r="D70" s="892"/>
      <c r="E70" s="892"/>
      <c r="F70" s="892"/>
      <c r="G70" s="892"/>
      <c r="H70" s="892"/>
      <c r="I70" s="892"/>
      <c r="J70" s="892"/>
      <c r="K70" s="892"/>
      <c r="L70" s="892"/>
      <c r="M70" s="892"/>
      <c r="N70" s="892"/>
      <c r="O70" s="892"/>
      <c r="P70" s="893"/>
      <c r="Q70" s="894">
        <v>106</v>
      </c>
      <c r="R70" s="849"/>
      <c r="S70" s="849"/>
      <c r="T70" s="849"/>
      <c r="U70" s="849"/>
      <c r="V70" s="849">
        <v>89</v>
      </c>
      <c r="W70" s="849"/>
      <c r="X70" s="849"/>
      <c r="Y70" s="849"/>
      <c r="Z70" s="849"/>
      <c r="AA70" s="849">
        <v>18</v>
      </c>
      <c r="AB70" s="849"/>
      <c r="AC70" s="849"/>
      <c r="AD70" s="849"/>
      <c r="AE70" s="849"/>
      <c r="AF70" s="849">
        <v>18</v>
      </c>
      <c r="AG70" s="849"/>
      <c r="AH70" s="849"/>
      <c r="AI70" s="849"/>
      <c r="AJ70" s="849"/>
      <c r="AK70" s="849">
        <v>14</v>
      </c>
      <c r="AL70" s="849"/>
      <c r="AM70" s="849"/>
      <c r="AN70" s="849"/>
      <c r="AO70" s="849"/>
      <c r="AP70" s="849">
        <v>0</v>
      </c>
      <c r="AQ70" s="849"/>
      <c r="AR70" s="849"/>
      <c r="AS70" s="849"/>
      <c r="AT70" s="849"/>
      <c r="AU70" s="849">
        <v>0</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540</v>
      </c>
      <c r="C71" s="892"/>
      <c r="D71" s="892"/>
      <c r="E71" s="892"/>
      <c r="F71" s="892"/>
      <c r="G71" s="892"/>
      <c r="H71" s="892"/>
      <c r="I71" s="892"/>
      <c r="J71" s="892"/>
      <c r="K71" s="892"/>
      <c r="L71" s="892"/>
      <c r="M71" s="892"/>
      <c r="N71" s="892"/>
      <c r="O71" s="892"/>
      <c r="P71" s="893"/>
      <c r="Q71" s="894">
        <v>167</v>
      </c>
      <c r="R71" s="849"/>
      <c r="S71" s="849"/>
      <c r="T71" s="849"/>
      <c r="U71" s="849"/>
      <c r="V71" s="849">
        <v>159</v>
      </c>
      <c r="W71" s="849"/>
      <c r="X71" s="849"/>
      <c r="Y71" s="849"/>
      <c r="Z71" s="849"/>
      <c r="AA71" s="849">
        <v>7</v>
      </c>
      <c r="AB71" s="849"/>
      <c r="AC71" s="849"/>
      <c r="AD71" s="849"/>
      <c r="AE71" s="849"/>
      <c r="AF71" s="849">
        <v>7</v>
      </c>
      <c r="AG71" s="849"/>
      <c r="AH71" s="849"/>
      <c r="AI71" s="849"/>
      <c r="AJ71" s="849"/>
      <c r="AK71" s="849">
        <v>17</v>
      </c>
      <c r="AL71" s="849"/>
      <c r="AM71" s="849"/>
      <c r="AN71" s="849"/>
      <c r="AO71" s="849"/>
      <c r="AP71" s="849">
        <v>278</v>
      </c>
      <c r="AQ71" s="849"/>
      <c r="AR71" s="849"/>
      <c r="AS71" s="849"/>
      <c r="AT71" s="849"/>
      <c r="AU71" s="849">
        <v>62</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541</v>
      </c>
      <c r="C72" s="892"/>
      <c r="D72" s="892"/>
      <c r="E72" s="892"/>
      <c r="F72" s="892"/>
      <c r="G72" s="892"/>
      <c r="H72" s="892"/>
      <c r="I72" s="892"/>
      <c r="J72" s="892"/>
      <c r="K72" s="892"/>
      <c r="L72" s="892"/>
      <c r="M72" s="892"/>
      <c r="N72" s="892"/>
      <c r="O72" s="892"/>
      <c r="P72" s="893"/>
      <c r="Q72" s="894">
        <v>919</v>
      </c>
      <c r="R72" s="849"/>
      <c r="S72" s="849"/>
      <c r="T72" s="849"/>
      <c r="U72" s="849"/>
      <c r="V72" s="849">
        <v>818</v>
      </c>
      <c r="W72" s="849"/>
      <c r="X72" s="849"/>
      <c r="Y72" s="849"/>
      <c r="Z72" s="849"/>
      <c r="AA72" s="849">
        <v>101</v>
      </c>
      <c r="AB72" s="849"/>
      <c r="AC72" s="849"/>
      <c r="AD72" s="849"/>
      <c r="AE72" s="849"/>
      <c r="AF72" s="849">
        <v>101</v>
      </c>
      <c r="AG72" s="849"/>
      <c r="AH72" s="849"/>
      <c r="AI72" s="849"/>
      <c r="AJ72" s="849"/>
      <c r="AK72" s="849">
        <v>0</v>
      </c>
      <c r="AL72" s="849"/>
      <c r="AM72" s="849"/>
      <c r="AN72" s="849"/>
      <c r="AO72" s="849"/>
      <c r="AP72" s="849">
        <v>0</v>
      </c>
      <c r="AQ72" s="849"/>
      <c r="AR72" s="849"/>
      <c r="AS72" s="849"/>
      <c r="AT72" s="849"/>
      <c r="AU72" s="849">
        <v>0</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542</v>
      </c>
      <c r="C73" s="892"/>
      <c r="D73" s="892"/>
      <c r="E73" s="892"/>
      <c r="F73" s="892"/>
      <c r="G73" s="892"/>
      <c r="H73" s="892"/>
      <c r="I73" s="892"/>
      <c r="J73" s="892"/>
      <c r="K73" s="892"/>
      <c r="L73" s="892"/>
      <c r="M73" s="892"/>
      <c r="N73" s="892"/>
      <c r="O73" s="892"/>
      <c r="P73" s="893"/>
      <c r="Q73" s="894">
        <v>15434</v>
      </c>
      <c r="R73" s="849"/>
      <c r="S73" s="849"/>
      <c r="T73" s="849"/>
      <c r="U73" s="849"/>
      <c r="V73" s="849">
        <v>15147</v>
      </c>
      <c r="W73" s="849"/>
      <c r="X73" s="849"/>
      <c r="Y73" s="849"/>
      <c r="Z73" s="849"/>
      <c r="AA73" s="849">
        <v>287</v>
      </c>
      <c r="AB73" s="849"/>
      <c r="AC73" s="849"/>
      <c r="AD73" s="849"/>
      <c r="AE73" s="849"/>
      <c r="AF73" s="849">
        <v>287</v>
      </c>
      <c r="AG73" s="849"/>
      <c r="AH73" s="849"/>
      <c r="AI73" s="849"/>
      <c r="AJ73" s="849"/>
      <c r="AK73" s="849">
        <v>8</v>
      </c>
      <c r="AL73" s="849"/>
      <c r="AM73" s="849"/>
      <c r="AN73" s="849"/>
      <c r="AO73" s="849"/>
      <c r="AP73" s="849">
        <v>4048</v>
      </c>
      <c r="AQ73" s="849"/>
      <c r="AR73" s="849"/>
      <c r="AS73" s="849"/>
      <c r="AT73" s="849"/>
      <c r="AU73" s="849">
        <v>104</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363</v>
      </c>
      <c r="B88" s="808" t="s">
        <v>387</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388</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389</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390</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393</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394</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395</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396</v>
      </c>
      <c r="AB109" s="913"/>
      <c r="AC109" s="913"/>
      <c r="AD109" s="913"/>
      <c r="AE109" s="914"/>
      <c r="AF109" s="912" t="s">
        <v>284</v>
      </c>
      <c r="AG109" s="913"/>
      <c r="AH109" s="913"/>
      <c r="AI109" s="913"/>
      <c r="AJ109" s="914"/>
      <c r="AK109" s="912" t="s">
        <v>283</v>
      </c>
      <c r="AL109" s="913"/>
      <c r="AM109" s="913"/>
      <c r="AN109" s="913"/>
      <c r="AO109" s="914"/>
      <c r="AP109" s="912" t="s">
        <v>397</v>
      </c>
      <c r="AQ109" s="913"/>
      <c r="AR109" s="913"/>
      <c r="AS109" s="913"/>
      <c r="AT109" s="915"/>
      <c r="AU109" s="934" t="s">
        <v>395</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396</v>
      </c>
      <c r="BR109" s="913"/>
      <c r="BS109" s="913"/>
      <c r="BT109" s="913"/>
      <c r="BU109" s="914"/>
      <c r="BV109" s="912" t="s">
        <v>284</v>
      </c>
      <c r="BW109" s="913"/>
      <c r="BX109" s="913"/>
      <c r="BY109" s="913"/>
      <c r="BZ109" s="914"/>
      <c r="CA109" s="912" t="s">
        <v>283</v>
      </c>
      <c r="CB109" s="913"/>
      <c r="CC109" s="913"/>
      <c r="CD109" s="913"/>
      <c r="CE109" s="914"/>
      <c r="CF109" s="935" t="s">
        <v>397</v>
      </c>
      <c r="CG109" s="935"/>
      <c r="CH109" s="935"/>
      <c r="CI109" s="935"/>
      <c r="CJ109" s="935"/>
      <c r="CK109" s="912" t="s">
        <v>398</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396</v>
      </c>
      <c r="DH109" s="913"/>
      <c r="DI109" s="913"/>
      <c r="DJ109" s="913"/>
      <c r="DK109" s="914"/>
      <c r="DL109" s="912" t="s">
        <v>284</v>
      </c>
      <c r="DM109" s="913"/>
      <c r="DN109" s="913"/>
      <c r="DO109" s="913"/>
      <c r="DP109" s="914"/>
      <c r="DQ109" s="912" t="s">
        <v>283</v>
      </c>
      <c r="DR109" s="913"/>
      <c r="DS109" s="913"/>
      <c r="DT109" s="913"/>
      <c r="DU109" s="914"/>
      <c r="DV109" s="912" t="s">
        <v>397</v>
      </c>
      <c r="DW109" s="913"/>
      <c r="DX109" s="913"/>
      <c r="DY109" s="913"/>
      <c r="DZ109" s="915"/>
    </row>
    <row r="110" spans="1:131" s="197" customFormat="1" ht="26.25" customHeight="1" x14ac:dyDescent="0.15">
      <c r="A110" s="916" t="s">
        <v>399</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946448</v>
      </c>
      <c r="AB110" s="920"/>
      <c r="AC110" s="920"/>
      <c r="AD110" s="920"/>
      <c r="AE110" s="921"/>
      <c r="AF110" s="922">
        <v>932751</v>
      </c>
      <c r="AG110" s="920"/>
      <c r="AH110" s="920"/>
      <c r="AI110" s="920"/>
      <c r="AJ110" s="921"/>
      <c r="AK110" s="922">
        <v>857503</v>
      </c>
      <c r="AL110" s="920"/>
      <c r="AM110" s="920"/>
      <c r="AN110" s="920"/>
      <c r="AO110" s="921"/>
      <c r="AP110" s="923">
        <v>17</v>
      </c>
      <c r="AQ110" s="924"/>
      <c r="AR110" s="924"/>
      <c r="AS110" s="924"/>
      <c r="AT110" s="925"/>
      <c r="AU110" s="926" t="s">
        <v>61</v>
      </c>
      <c r="AV110" s="927"/>
      <c r="AW110" s="927"/>
      <c r="AX110" s="927"/>
      <c r="AY110" s="928"/>
      <c r="AZ110" s="970" t="s">
        <v>400</v>
      </c>
      <c r="BA110" s="917"/>
      <c r="BB110" s="917"/>
      <c r="BC110" s="917"/>
      <c r="BD110" s="917"/>
      <c r="BE110" s="917"/>
      <c r="BF110" s="917"/>
      <c r="BG110" s="917"/>
      <c r="BH110" s="917"/>
      <c r="BI110" s="917"/>
      <c r="BJ110" s="917"/>
      <c r="BK110" s="917"/>
      <c r="BL110" s="917"/>
      <c r="BM110" s="917"/>
      <c r="BN110" s="917"/>
      <c r="BO110" s="917"/>
      <c r="BP110" s="918"/>
      <c r="BQ110" s="956">
        <v>10039652</v>
      </c>
      <c r="BR110" s="957"/>
      <c r="BS110" s="957"/>
      <c r="BT110" s="957"/>
      <c r="BU110" s="957"/>
      <c r="BV110" s="957">
        <v>9747850</v>
      </c>
      <c r="BW110" s="957"/>
      <c r="BX110" s="957"/>
      <c r="BY110" s="957"/>
      <c r="BZ110" s="957"/>
      <c r="CA110" s="957">
        <v>9585655</v>
      </c>
      <c r="CB110" s="957"/>
      <c r="CC110" s="957"/>
      <c r="CD110" s="957"/>
      <c r="CE110" s="957"/>
      <c r="CF110" s="971">
        <v>189.7</v>
      </c>
      <c r="CG110" s="972"/>
      <c r="CH110" s="972"/>
      <c r="CI110" s="972"/>
      <c r="CJ110" s="972"/>
      <c r="CK110" s="973" t="s">
        <v>401</v>
      </c>
      <c r="CL110" s="974"/>
      <c r="CM110" s="953" t="s">
        <v>402</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403</v>
      </c>
      <c r="DH110" s="957"/>
      <c r="DI110" s="957"/>
      <c r="DJ110" s="957"/>
      <c r="DK110" s="957"/>
      <c r="DL110" s="957" t="s">
        <v>403</v>
      </c>
      <c r="DM110" s="957"/>
      <c r="DN110" s="957"/>
      <c r="DO110" s="957"/>
      <c r="DP110" s="957"/>
      <c r="DQ110" s="957" t="s">
        <v>403</v>
      </c>
      <c r="DR110" s="957"/>
      <c r="DS110" s="957"/>
      <c r="DT110" s="957"/>
      <c r="DU110" s="957"/>
      <c r="DV110" s="958" t="s">
        <v>403</v>
      </c>
      <c r="DW110" s="958"/>
      <c r="DX110" s="958"/>
      <c r="DY110" s="958"/>
      <c r="DZ110" s="959"/>
    </row>
    <row r="111" spans="1:131" s="197" customFormat="1" ht="26.25" customHeight="1" x14ac:dyDescent="0.15">
      <c r="A111" s="960" t="s">
        <v>404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405</v>
      </c>
      <c r="BA111" s="980"/>
      <c r="BB111" s="980"/>
      <c r="BC111" s="980"/>
      <c r="BD111" s="980"/>
      <c r="BE111" s="980"/>
      <c r="BF111" s="980"/>
      <c r="BG111" s="980"/>
      <c r="BH111" s="980"/>
      <c r="BI111" s="980"/>
      <c r="BJ111" s="980"/>
      <c r="BK111" s="980"/>
      <c r="BL111" s="980"/>
      <c r="BM111" s="980"/>
      <c r="BN111" s="980"/>
      <c r="BO111" s="980"/>
      <c r="BP111" s="981"/>
      <c r="BQ111" s="949" t="s">
        <v>406</v>
      </c>
      <c r="BR111" s="950"/>
      <c r="BS111" s="950"/>
      <c r="BT111" s="950"/>
      <c r="BU111" s="950"/>
      <c r="BV111" s="950" t="s">
        <v>406</v>
      </c>
      <c r="BW111" s="950"/>
      <c r="BX111" s="950"/>
      <c r="BY111" s="950"/>
      <c r="BZ111" s="950"/>
      <c r="CA111" s="950" t="s">
        <v>406</v>
      </c>
      <c r="CB111" s="950"/>
      <c r="CC111" s="950"/>
      <c r="CD111" s="950"/>
      <c r="CE111" s="950"/>
      <c r="CF111" s="944" t="s">
        <v>406</v>
      </c>
      <c r="CG111" s="945"/>
      <c r="CH111" s="945"/>
      <c r="CI111" s="945"/>
      <c r="CJ111" s="945"/>
      <c r="CK111" s="975"/>
      <c r="CL111" s="976"/>
      <c r="CM111" s="946" t="s">
        <v>407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406</v>
      </c>
      <c r="DH111" s="950"/>
      <c r="DI111" s="950"/>
      <c r="DJ111" s="950"/>
      <c r="DK111" s="950"/>
      <c r="DL111" s="950" t="s">
        <v>406</v>
      </c>
      <c r="DM111" s="950"/>
      <c r="DN111" s="950"/>
      <c r="DO111" s="950"/>
      <c r="DP111" s="950"/>
      <c r="DQ111" s="950" t="s">
        <v>406</v>
      </c>
      <c r="DR111" s="950"/>
      <c r="DS111" s="950"/>
      <c r="DT111" s="950"/>
      <c r="DU111" s="950"/>
      <c r="DV111" s="951" t="s">
        <v>406</v>
      </c>
      <c r="DW111" s="951"/>
      <c r="DX111" s="951"/>
      <c r="DY111" s="951"/>
      <c r="DZ111" s="952"/>
    </row>
    <row r="112" spans="1:131" s="197" customFormat="1" ht="26.25" customHeight="1" x14ac:dyDescent="0.15">
      <c r="A112" s="982" t="s">
        <v>408</v>
      </c>
      <c r="B112" s="983"/>
      <c r="C112" s="980" t="s">
        <v>409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406</v>
      </c>
      <c r="AB112" s="989"/>
      <c r="AC112" s="989"/>
      <c r="AD112" s="989"/>
      <c r="AE112" s="990"/>
      <c r="AF112" s="991" t="s">
        <v>406</v>
      </c>
      <c r="AG112" s="989"/>
      <c r="AH112" s="989"/>
      <c r="AI112" s="989"/>
      <c r="AJ112" s="990"/>
      <c r="AK112" s="991" t="s">
        <v>406</v>
      </c>
      <c r="AL112" s="989"/>
      <c r="AM112" s="989"/>
      <c r="AN112" s="989"/>
      <c r="AO112" s="990"/>
      <c r="AP112" s="992" t="s">
        <v>406</v>
      </c>
      <c r="AQ112" s="993"/>
      <c r="AR112" s="993"/>
      <c r="AS112" s="993"/>
      <c r="AT112" s="994"/>
      <c r="AU112" s="929"/>
      <c r="AV112" s="930"/>
      <c r="AW112" s="930"/>
      <c r="AX112" s="930"/>
      <c r="AY112" s="931"/>
      <c r="AZ112" s="979" t="s">
        <v>410</v>
      </c>
      <c r="BA112" s="980"/>
      <c r="BB112" s="980"/>
      <c r="BC112" s="980"/>
      <c r="BD112" s="980"/>
      <c r="BE112" s="980"/>
      <c r="BF112" s="980"/>
      <c r="BG112" s="980"/>
      <c r="BH112" s="980"/>
      <c r="BI112" s="980"/>
      <c r="BJ112" s="980"/>
      <c r="BK112" s="980"/>
      <c r="BL112" s="980"/>
      <c r="BM112" s="980"/>
      <c r="BN112" s="980"/>
      <c r="BO112" s="980"/>
      <c r="BP112" s="981"/>
      <c r="BQ112" s="949">
        <v>6778852</v>
      </c>
      <c r="BR112" s="950"/>
      <c r="BS112" s="950"/>
      <c r="BT112" s="950"/>
      <c r="BU112" s="950"/>
      <c r="BV112" s="950">
        <v>6814772</v>
      </c>
      <c r="BW112" s="950"/>
      <c r="BX112" s="950"/>
      <c r="BY112" s="950"/>
      <c r="BZ112" s="950"/>
      <c r="CA112" s="950">
        <v>6778217</v>
      </c>
      <c r="CB112" s="950"/>
      <c r="CC112" s="950"/>
      <c r="CD112" s="950"/>
      <c r="CE112" s="950"/>
      <c r="CF112" s="944">
        <v>134.1</v>
      </c>
      <c r="CG112" s="945"/>
      <c r="CH112" s="945"/>
      <c r="CI112" s="945"/>
      <c r="CJ112" s="945"/>
      <c r="CK112" s="975"/>
      <c r="CL112" s="976"/>
      <c r="CM112" s="946" t="s">
        <v>411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406</v>
      </c>
      <c r="DH112" s="950"/>
      <c r="DI112" s="950"/>
      <c r="DJ112" s="950"/>
      <c r="DK112" s="950"/>
      <c r="DL112" s="950" t="s">
        <v>406</v>
      </c>
      <c r="DM112" s="950"/>
      <c r="DN112" s="950"/>
      <c r="DO112" s="950"/>
      <c r="DP112" s="950"/>
      <c r="DQ112" s="950" t="s">
        <v>406</v>
      </c>
      <c r="DR112" s="950"/>
      <c r="DS112" s="950"/>
      <c r="DT112" s="950"/>
      <c r="DU112" s="950"/>
      <c r="DV112" s="951" t="s">
        <v>406</v>
      </c>
      <c r="DW112" s="951"/>
      <c r="DX112" s="951"/>
      <c r="DY112" s="951"/>
      <c r="DZ112" s="952"/>
    </row>
    <row r="113" spans="1:130" s="197" customFormat="1" ht="26.25" customHeight="1" x14ac:dyDescent="0.15">
      <c r="A113" s="984"/>
      <c r="B113" s="985"/>
      <c r="C113" s="980" t="s">
        <v>412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380147</v>
      </c>
      <c r="AB113" s="964"/>
      <c r="AC113" s="964"/>
      <c r="AD113" s="964"/>
      <c r="AE113" s="965"/>
      <c r="AF113" s="966">
        <v>398307</v>
      </c>
      <c r="AG113" s="964"/>
      <c r="AH113" s="964"/>
      <c r="AI113" s="964"/>
      <c r="AJ113" s="965"/>
      <c r="AK113" s="966">
        <v>408583</v>
      </c>
      <c r="AL113" s="964"/>
      <c r="AM113" s="964"/>
      <c r="AN113" s="964"/>
      <c r="AO113" s="965"/>
      <c r="AP113" s="967">
        <v>8.1</v>
      </c>
      <c r="AQ113" s="968"/>
      <c r="AR113" s="968"/>
      <c r="AS113" s="968"/>
      <c r="AT113" s="969"/>
      <c r="AU113" s="929"/>
      <c r="AV113" s="930"/>
      <c r="AW113" s="930"/>
      <c r="AX113" s="930"/>
      <c r="AY113" s="931"/>
      <c r="AZ113" s="979" t="s">
        <v>413</v>
      </c>
      <c r="BA113" s="980"/>
      <c r="BB113" s="980"/>
      <c r="BC113" s="980"/>
      <c r="BD113" s="980"/>
      <c r="BE113" s="980"/>
      <c r="BF113" s="980"/>
      <c r="BG113" s="980"/>
      <c r="BH113" s="980"/>
      <c r="BI113" s="980"/>
      <c r="BJ113" s="980"/>
      <c r="BK113" s="980"/>
      <c r="BL113" s="980"/>
      <c r="BM113" s="980"/>
      <c r="BN113" s="980"/>
      <c r="BO113" s="980"/>
      <c r="BP113" s="981"/>
      <c r="BQ113" s="949">
        <v>121589</v>
      </c>
      <c r="BR113" s="950"/>
      <c r="BS113" s="950"/>
      <c r="BT113" s="950"/>
      <c r="BU113" s="950"/>
      <c r="BV113" s="950">
        <v>134539</v>
      </c>
      <c r="BW113" s="950"/>
      <c r="BX113" s="950"/>
      <c r="BY113" s="950"/>
      <c r="BZ113" s="950"/>
      <c r="CA113" s="950">
        <v>175324</v>
      </c>
      <c r="CB113" s="950"/>
      <c r="CC113" s="950"/>
      <c r="CD113" s="950"/>
      <c r="CE113" s="950"/>
      <c r="CF113" s="944">
        <v>3.5</v>
      </c>
      <c r="CG113" s="945"/>
      <c r="CH113" s="945"/>
      <c r="CI113" s="945"/>
      <c r="CJ113" s="945"/>
      <c r="CK113" s="975"/>
      <c r="CL113" s="976"/>
      <c r="CM113" s="946" t="s">
        <v>414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406</v>
      </c>
      <c r="DH113" s="989"/>
      <c r="DI113" s="989"/>
      <c r="DJ113" s="989"/>
      <c r="DK113" s="990"/>
      <c r="DL113" s="991" t="s">
        <v>406</v>
      </c>
      <c r="DM113" s="989"/>
      <c r="DN113" s="989"/>
      <c r="DO113" s="989"/>
      <c r="DP113" s="990"/>
      <c r="DQ113" s="991" t="s">
        <v>406</v>
      </c>
      <c r="DR113" s="989"/>
      <c r="DS113" s="989"/>
      <c r="DT113" s="989"/>
      <c r="DU113" s="990"/>
      <c r="DV113" s="992" t="s">
        <v>406</v>
      </c>
      <c r="DW113" s="993"/>
      <c r="DX113" s="993"/>
      <c r="DY113" s="993"/>
      <c r="DZ113" s="994"/>
    </row>
    <row r="114" spans="1:130" s="197" customFormat="1" ht="26.25" customHeight="1" x14ac:dyDescent="0.15">
      <c r="A114" s="984"/>
      <c r="B114" s="985"/>
      <c r="C114" s="980" t="s">
        <v>415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20060</v>
      </c>
      <c r="AB114" s="989"/>
      <c r="AC114" s="989"/>
      <c r="AD114" s="989"/>
      <c r="AE114" s="990"/>
      <c r="AF114" s="991">
        <v>9437</v>
      </c>
      <c r="AG114" s="989"/>
      <c r="AH114" s="989"/>
      <c r="AI114" s="989"/>
      <c r="AJ114" s="990"/>
      <c r="AK114" s="991">
        <v>8426</v>
      </c>
      <c r="AL114" s="989"/>
      <c r="AM114" s="989"/>
      <c r="AN114" s="989"/>
      <c r="AO114" s="990"/>
      <c r="AP114" s="992">
        <v>0.2</v>
      </c>
      <c r="AQ114" s="993"/>
      <c r="AR114" s="993"/>
      <c r="AS114" s="993"/>
      <c r="AT114" s="994"/>
      <c r="AU114" s="929"/>
      <c r="AV114" s="930"/>
      <c r="AW114" s="930"/>
      <c r="AX114" s="930"/>
      <c r="AY114" s="931"/>
      <c r="AZ114" s="979" t="s">
        <v>416</v>
      </c>
      <c r="BA114" s="980"/>
      <c r="BB114" s="980"/>
      <c r="BC114" s="980"/>
      <c r="BD114" s="980"/>
      <c r="BE114" s="980"/>
      <c r="BF114" s="980"/>
      <c r="BG114" s="980"/>
      <c r="BH114" s="980"/>
      <c r="BI114" s="980"/>
      <c r="BJ114" s="980"/>
      <c r="BK114" s="980"/>
      <c r="BL114" s="980"/>
      <c r="BM114" s="980"/>
      <c r="BN114" s="980"/>
      <c r="BO114" s="980"/>
      <c r="BP114" s="981"/>
      <c r="BQ114" s="949">
        <v>1982501</v>
      </c>
      <c r="BR114" s="950"/>
      <c r="BS114" s="950"/>
      <c r="BT114" s="950"/>
      <c r="BU114" s="950"/>
      <c r="BV114" s="950">
        <v>1884103</v>
      </c>
      <c r="BW114" s="950"/>
      <c r="BX114" s="950"/>
      <c r="BY114" s="950"/>
      <c r="BZ114" s="950"/>
      <c r="CA114" s="950">
        <v>1822501</v>
      </c>
      <c r="CB114" s="950"/>
      <c r="CC114" s="950"/>
      <c r="CD114" s="950"/>
      <c r="CE114" s="950"/>
      <c r="CF114" s="944">
        <v>36.1</v>
      </c>
      <c r="CG114" s="945"/>
      <c r="CH114" s="945"/>
      <c r="CI114" s="945"/>
      <c r="CJ114" s="945"/>
      <c r="CK114" s="975"/>
      <c r="CL114" s="976"/>
      <c r="CM114" s="946" t="s">
        <v>417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406</v>
      </c>
      <c r="DH114" s="989"/>
      <c r="DI114" s="989"/>
      <c r="DJ114" s="989"/>
      <c r="DK114" s="990"/>
      <c r="DL114" s="991" t="s">
        <v>406</v>
      </c>
      <c r="DM114" s="989"/>
      <c r="DN114" s="989"/>
      <c r="DO114" s="989"/>
      <c r="DP114" s="990"/>
      <c r="DQ114" s="991" t="s">
        <v>406</v>
      </c>
      <c r="DR114" s="989"/>
      <c r="DS114" s="989"/>
      <c r="DT114" s="989"/>
      <c r="DU114" s="990"/>
      <c r="DV114" s="992" t="s">
        <v>406</v>
      </c>
      <c r="DW114" s="993"/>
      <c r="DX114" s="993"/>
      <c r="DY114" s="993"/>
      <c r="DZ114" s="994"/>
    </row>
    <row r="115" spans="1:130" s="197" customFormat="1" ht="26.25" customHeight="1" x14ac:dyDescent="0.15">
      <c r="A115" s="984"/>
      <c r="B115" s="985"/>
      <c r="C115" s="980" t="s">
        <v>418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406</v>
      </c>
      <c r="AB115" s="964"/>
      <c r="AC115" s="964"/>
      <c r="AD115" s="964"/>
      <c r="AE115" s="965"/>
      <c r="AF115" s="966" t="s">
        <v>406</v>
      </c>
      <c r="AG115" s="964"/>
      <c r="AH115" s="964"/>
      <c r="AI115" s="964"/>
      <c r="AJ115" s="965"/>
      <c r="AK115" s="966" t="s">
        <v>406</v>
      </c>
      <c r="AL115" s="964"/>
      <c r="AM115" s="964"/>
      <c r="AN115" s="964"/>
      <c r="AO115" s="965"/>
      <c r="AP115" s="967" t="s">
        <v>406</v>
      </c>
      <c r="AQ115" s="968"/>
      <c r="AR115" s="968"/>
      <c r="AS115" s="968"/>
      <c r="AT115" s="969"/>
      <c r="AU115" s="929"/>
      <c r="AV115" s="930"/>
      <c r="AW115" s="930"/>
      <c r="AX115" s="930"/>
      <c r="AY115" s="931"/>
      <c r="AZ115" s="979" t="s">
        <v>419</v>
      </c>
      <c r="BA115" s="980"/>
      <c r="BB115" s="980"/>
      <c r="BC115" s="980"/>
      <c r="BD115" s="980"/>
      <c r="BE115" s="980"/>
      <c r="BF115" s="980"/>
      <c r="BG115" s="980"/>
      <c r="BH115" s="980"/>
      <c r="BI115" s="980"/>
      <c r="BJ115" s="980"/>
      <c r="BK115" s="980"/>
      <c r="BL115" s="980"/>
      <c r="BM115" s="980"/>
      <c r="BN115" s="980"/>
      <c r="BO115" s="980"/>
      <c r="BP115" s="981"/>
      <c r="BQ115" s="949" t="s">
        <v>406</v>
      </c>
      <c r="BR115" s="950"/>
      <c r="BS115" s="950"/>
      <c r="BT115" s="950"/>
      <c r="BU115" s="950"/>
      <c r="BV115" s="950" t="s">
        <v>406</v>
      </c>
      <c r="BW115" s="950"/>
      <c r="BX115" s="950"/>
      <c r="BY115" s="950"/>
      <c r="BZ115" s="950"/>
      <c r="CA115" s="950" t="s">
        <v>406</v>
      </c>
      <c r="CB115" s="950"/>
      <c r="CC115" s="950"/>
      <c r="CD115" s="950"/>
      <c r="CE115" s="950"/>
      <c r="CF115" s="944" t="s">
        <v>406</v>
      </c>
      <c r="CG115" s="945"/>
      <c r="CH115" s="945"/>
      <c r="CI115" s="945"/>
      <c r="CJ115" s="945"/>
      <c r="CK115" s="975"/>
      <c r="CL115" s="976"/>
      <c r="CM115" s="979" t="s">
        <v>420</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406</v>
      </c>
      <c r="DH115" s="989"/>
      <c r="DI115" s="989"/>
      <c r="DJ115" s="989"/>
      <c r="DK115" s="990"/>
      <c r="DL115" s="991" t="s">
        <v>406</v>
      </c>
      <c r="DM115" s="989"/>
      <c r="DN115" s="989"/>
      <c r="DO115" s="989"/>
      <c r="DP115" s="990"/>
      <c r="DQ115" s="991" t="s">
        <v>406</v>
      </c>
      <c r="DR115" s="989"/>
      <c r="DS115" s="989"/>
      <c r="DT115" s="989"/>
      <c r="DU115" s="990"/>
      <c r="DV115" s="992" t="s">
        <v>406</v>
      </c>
      <c r="DW115" s="993"/>
      <c r="DX115" s="993"/>
      <c r="DY115" s="993"/>
      <c r="DZ115" s="994"/>
    </row>
    <row r="116" spans="1:130" s="197" customFormat="1" ht="26.25" customHeight="1" x14ac:dyDescent="0.15">
      <c r="A116" s="986"/>
      <c r="B116" s="987"/>
      <c r="C116" s="1001" t="s">
        <v>421</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406</v>
      </c>
      <c r="AB116" s="989"/>
      <c r="AC116" s="989"/>
      <c r="AD116" s="989"/>
      <c r="AE116" s="990"/>
      <c r="AF116" s="991" t="s">
        <v>406</v>
      </c>
      <c r="AG116" s="989"/>
      <c r="AH116" s="989"/>
      <c r="AI116" s="989"/>
      <c r="AJ116" s="990"/>
      <c r="AK116" s="991" t="s">
        <v>406</v>
      </c>
      <c r="AL116" s="989"/>
      <c r="AM116" s="989"/>
      <c r="AN116" s="989"/>
      <c r="AO116" s="990"/>
      <c r="AP116" s="992" t="s">
        <v>406</v>
      </c>
      <c r="AQ116" s="993"/>
      <c r="AR116" s="993"/>
      <c r="AS116" s="993"/>
      <c r="AT116" s="994"/>
      <c r="AU116" s="929"/>
      <c r="AV116" s="930"/>
      <c r="AW116" s="930"/>
      <c r="AX116" s="930"/>
      <c r="AY116" s="931"/>
      <c r="AZ116" s="979" t="s">
        <v>422</v>
      </c>
      <c r="BA116" s="980"/>
      <c r="BB116" s="980"/>
      <c r="BC116" s="980"/>
      <c r="BD116" s="980"/>
      <c r="BE116" s="980"/>
      <c r="BF116" s="980"/>
      <c r="BG116" s="980"/>
      <c r="BH116" s="980"/>
      <c r="BI116" s="980"/>
      <c r="BJ116" s="980"/>
      <c r="BK116" s="980"/>
      <c r="BL116" s="980"/>
      <c r="BM116" s="980"/>
      <c r="BN116" s="980"/>
      <c r="BO116" s="980"/>
      <c r="BP116" s="981"/>
      <c r="BQ116" s="949" t="s">
        <v>406</v>
      </c>
      <c r="BR116" s="950"/>
      <c r="BS116" s="950"/>
      <c r="BT116" s="950"/>
      <c r="BU116" s="950"/>
      <c r="BV116" s="950" t="s">
        <v>406</v>
      </c>
      <c r="BW116" s="950"/>
      <c r="BX116" s="950"/>
      <c r="BY116" s="950"/>
      <c r="BZ116" s="950"/>
      <c r="CA116" s="950" t="s">
        <v>406</v>
      </c>
      <c r="CB116" s="950"/>
      <c r="CC116" s="950"/>
      <c r="CD116" s="950"/>
      <c r="CE116" s="950"/>
      <c r="CF116" s="944" t="s">
        <v>406</v>
      </c>
      <c r="CG116" s="945"/>
      <c r="CH116" s="945"/>
      <c r="CI116" s="945"/>
      <c r="CJ116" s="945"/>
      <c r="CK116" s="975"/>
      <c r="CL116" s="976"/>
      <c r="CM116" s="946" t="s">
        <v>423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406</v>
      </c>
      <c r="DH116" s="989"/>
      <c r="DI116" s="989"/>
      <c r="DJ116" s="989"/>
      <c r="DK116" s="990"/>
      <c r="DL116" s="991" t="s">
        <v>406</v>
      </c>
      <c r="DM116" s="989"/>
      <c r="DN116" s="989"/>
      <c r="DO116" s="989"/>
      <c r="DP116" s="990"/>
      <c r="DQ116" s="991" t="s">
        <v>406</v>
      </c>
      <c r="DR116" s="989"/>
      <c r="DS116" s="989"/>
      <c r="DT116" s="989"/>
      <c r="DU116" s="990"/>
      <c r="DV116" s="992" t="s">
        <v>406</v>
      </c>
      <c r="DW116" s="993"/>
      <c r="DX116" s="993"/>
      <c r="DY116" s="993"/>
      <c r="DZ116" s="994"/>
    </row>
    <row r="117" spans="1:130" s="197" customFormat="1" ht="26.25" customHeight="1" x14ac:dyDescent="0.15">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424</v>
      </c>
      <c r="Z117" s="914"/>
      <c r="AA117" s="1026">
        <v>1346655</v>
      </c>
      <c r="AB117" s="996"/>
      <c r="AC117" s="996"/>
      <c r="AD117" s="996"/>
      <c r="AE117" s="997"/>
      <c r="AF117" s="995">
        <v>1340495</v>
      </c>
      <c r="AG117" s="996"/>
      <c r="AH117" s="996"/>
      <c r="AI117" s="996"/>
      <c r="AJ117" s="997"/>
      <c r="AK117" s="995">
        <v>1274512</v>
      </c>
      <c r="AL117" s="996"/>
      <c r="AM117" s="996"/>
      <c r="AN117" s="996"/>
      <c r="AO117" s="997"/>
      <c r="AP117" s="998"/>
      <c r="AQ117" s="999"/>
      <c r="AR117" s="999"/>
      <c r="AS117" s="999"/>
      <c r="AT117" s="1000"/>
      <c r="AU117" s="929"/>
      <c r="AV117" s="930"/>
      <c r="AW117" s="930"/>
      <c r="AX117" s="930"/>
      <c r="AY117" s="931"/>
      <c r="AZ117" s="1025" t="s">
        <v>425</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426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x14ac:dyDescent="0.15">
      <c r="A118" s="934" t="s">
        <v>398</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396</v>
      </c>
      <c r="AB118" s="913"/>
      <c r="AC118" s="913"/>
      <c r="AD118" s="913"/>
      <c r="AE118" s="914"/>
      <c r="AF118" s="912" t="s">
        <v>284</v>
      </c>
      <c r="AG118" s="913"/>
      <c r="AH118" s="913"/>
      <c r="AI118" s="913"/>
      <c r="AJ118" s="914"/>
      <c r="AK118" s="912" t="s">
        <v>283</v>
      </c>
      <c r="AL118" s="913"/>
      <c r="AM118" s="913"/>
      <c r="AN118" s="913"/>
      <c r="AO118" s="914"/>
      <c r="AP118" s="1020" t="s">
        <v>397</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427</v>
      </c>
      <c r="BP118" s="1024"/>
      <c r="BQ118" s="1015">
        <v>18922594</v>
      </c>
      <c r="BR118" s="1016"/>
      <c r="BS118" s="1016"/>
      <c r="BT118" s="1016"/>
      <c r="BU118" s="1016"/>
      <c r="BV118" s="1016">
        <v>18581264</v>
      </c>
      <c r="BW118" s="1016"/>
      <c r="BX118" s="1016"/>
      <c r="BY118" s="1016"/>
      <c r="BZ118" s="1016"/>
      <c r="CA118" s="1016">
        <v>18361697</v>
      </c>
      <c r="CB118" s="1016"/>
      <c r="CC118" s="1016"/>
      <c r="CD118" s="1016"/>
      <c r="CE118" s="1016"/>
      <c r="CF118" s="1017"/>
      <c r="CG118" s="1018"/>
      <c r="CH118" s="1018"/>
      <c r="CI118" s="1018"/>
      <c r="CJ118" s="1019"/>
      <c r="CK118" s="975"/>
      <c r="CL118" s="976"/>
      <c r="CM118" s="946" t="s">
        <v>428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x14ac:dyDescent="0.15">
      <c r="A119" s="1004" t="s">
        <v>401</v>
      </c>
      <c r="B119" s="974"/>
      <c r="C119" s="953" t="s">
        <v>402</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429</v>
      </c>
      <c r="AV119" s="1008"/>
      <c r="AW119" s="1008"/>
      <c r="AX119" s="1008"/>
      <c r="AY119" s="1009"/>
      <c r="AZ119" s="970" t="s">
        <v>430</v>
      </c>
      <c r="BA119" s="917"/>
      <c r="BB119" s="917"/>
      <c r="BC119" s="917"/>
      <c r="BD119" s="917"/>
      <c r="BE119" s="917"/>
      <c r="BF119" s="917"/>
      <c r="BG119" s="917"/>
      <c r="BH119" s="917"/>
      <c r="BI119" s="917"/>
      <c r="BJ119" s="917"/>
      <c r="BK119" s="917"/>
      <c r="BL119" s="917"/>
      <c r="BM119" s="917"/>
      <c r="BN119" s="917"/>
      <c r="BO119" s="917"/>
      <c r="BP119" s="918"/>
      <c r="BQ119" s="956">
        <v>2918255</v>
      </c>
      <c r="BR119" s="957"/>
      <c r="BS119" s="957"/>
      <c r="BT119" s="957"/>
      <c r="BU119" s="957"/>
      <c r="BV119" s="957">
        <v>2942416</v>
      </c>
      <c r="BW119" s="957"/>
      <c r="BX119" s="957"/>
      <c r="BY119" s="957"/>
      <c r="BZ119" s="957"/>
      <c r="CA119" s="957">
        <v>2973670</v>
      </c>
      <c r="CB119" s="957"/>
      <c r="CC119" s="957"/>
      <c r="CD119" s="957"/>
      <c r="CE119" s="957"/>
      <c r="CF119" s="971">
        <v>58.8</v>
      </c>
      <c r="CG119" s="972"/>
      <c r="CH119" s="972"/>
      <c r="CI119" s="972"/>
      <c r="CJ119" s="972"/>
      <c r="CK119" s="977"/>
      <c r="CL119" s="978"/>
      <c r="CM119" s="1034" t="s">
        <v>431</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109</v>
      </c>
      <c r="DH119" s="1028"/>
      <c r="DI119" s="1028"/>
      <c r="DJ119" s="1028"/>
      <c r="DK119" s="1029"/>
      <c r="DL119" s="1030" t="s">
        <v>109</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x14ac:dyDescent="0.15">
      <c r="A120" s="1005"/>
      <c r="B120" s="976"/>
      <c r="C120" s="946" t="s">
        <v>407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432</v>
      </c>
      <c r="BA120" s="980"/>
      <c r="BB120" s="980"/>
      <c r="BC120" s="980"/>
      <c r="BD120" s="980"/>
      <c r="BE120" s="980"/>
      <c r="BF120" s="980"/>
      <c r="BG120" s="980"/>
      <c r="BH120" s="980"/>
      <c r="BI120" s="980"/>
      <c r="BJ120" s="980"/>
      <c r="BK120" s="980"/>
      <c r="BL120" s="980"/>
      <c r="BM120" s="980"/>
      <c r="BN120" s="980"/>
      <c r="BO120" s="980"/>
      <c r="BP120" s="981"/>
      <c r="BQ120" s="949">
        <v>4568459</v>
      </c>
      <c r="BR120" s="950"/>
      <c r="BS120" s="950"/>
      <c r="BT120" s="950"/>
      <c r="BU120" s="950"/>
      <c r="BV120" s="950">
        <v>4001223</v>
      </c>
      <c r="BW120" s="950"/>
      <c r="BX120" s="950"/>
      <c r="BY120" s="950"/>
      <c r="BZ120" s="950"/>
      <c r="CA120" s="950">
        <v>3578056</v>
      </c>
      <c r="CB120" s="950"/>
      <c r="CC120" s="950"/>
      <c r="CD120" s="950"/>
      <c r="CE120" s="950"/>
      <c r="CF120" s="944">
        <v>70.8</v>
      </c>
      <c r="CG120" s="945"/>
      <c r="CH120" s="945"/>
      <c r="CI120" s="945"/>
      <c r="CJ120" s="945"/>
      <c r="CK120" s="1043" t="s">
        <v>433</v>
      </c>
      <c r="CL120" s="1044"/>
      <c r="CM120" s="1044"/>
      <c r="CN120" s="1044"/>
      <c r="CO120" s="1045"/>
      <c r="CP120" s="1051" t="s">
        <v>380</v>
      </c>
      <c r="CQ120" s="1052"/>
      <c r="CR120" s="1052"/>
      <c r="CS120" s="1052"/>
      <c r="CT120" s="1052"/>
      <c r="CU120" s="1052"/>
      <c r="CV120" s="1052"/>
      <c r="CW120" s="1052"/>
      <c r="CX120" s="1052"/>
      <c r="CY120" s="1052"/>
      <c r="CZ120" s="1052"/>
      <c r="DA120" s="1052"/>
      <c r="DB120" s="1052"/>
      <c r="DC120" s="1052"/>
      <c r="DD120" s="1052"/>
      <c r="DE120" s="1052"/>
      <c r="DF120" s="1053"/>
      <c r="DG120" s="956">
        <v>6778852</v>
      </c>
      <c r="DH120" s="957"/>
      <c r="DI120" s="957"/>
      <c r="DJ120" s="957"/>
      <c r="DK120" s="957"/>
      <c r="DL120" s="957">
        <v>6814772</v>
      </c>
      <c r="DM120" s="957"/>
      <c r="DN120" s="957"/>
      <c r="DO120" s="957"/>
      <c r="DP120" s="957"/>
      <c r="DQ120" s="957">
        <v>6778217</v>
      </c>
      <c r="DR120" s="957"/>
      <c r="DS120" s="957"/>
      <c r="DT120" s="957"/>
      <c r="DU120" s="957"/>
      <c r="DV120" s="958">
        <v>134.1</v>
      </c>
      <c r="DW120" s="958"/>
      <c r="DX120" s="958"/>
      <c r="DY120" s="958"/>
      <c r="DZ120" s="959"/>
    </row>
    <row r="121" spans="1:130" s="197" customFormat="1" ht="26.25" customHeight="1" x14ac:dyDescent="0.15">
      <c r="A121" s="1005"/>
      <c r="B121" s="976"/>
      <c r="C121" s="1040" t="s">
        <v>434</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435</v>
      </c>
      <c r="BA121" s="1001"/>
      <c r="BB121" s="1001"/>
      <c r="BC121" s="1001"/>
      <c r="BD121" s="1001"/>
      <c r="BE121" s="1001"/>
      <c r="BF121" s="1001"/>
      <c r="BG121" s="1001"/>
      <c r="BH121" s="1001"/>
      <c r="BI121" s="1001"/>
      <c r="BJ121" s="1001"/>
      <c r="BK121" s="1001"/>
      <c r="BL121" s="1001"/>
      <c r="BM121" s="1001"/>
      <c r="BN121" s="1001"/>
      <c r="BO121" s="1001"/>
      <c r="BP121" s="1002"/>
      <c r="BQ121" s="1015">
        <v>9859534</v>
      </c>
      <c r="BR121" s="1016"/>
      <c r="BS121" s="1016"/>
      <c r="BT121" s="1016"/>
      <c r="BU121" s="1016"/>
      <c r="BV121" s="1016">
        <v>9811523</v>
      </c>
      <c r="BW121" s="1016"/>
      <c r="BX121" s="1016"/>
      <c r="BY121" s="1016"/>
      <c r="BZ121" s="1016"/>
      <c r="CA121" s="1016">
        <v>9768384</v>
      </c>
      <c r="CB121" s="1016"/>
      <c r="CC121" s="1016"/>
      <c r="CD121" s="1016"/>
      <c r="CE121" s="1016"/>
      <c r="CF121" s="1054">
        <v>193.3</v>
      </c>
      <c r="CG121" s="1055"/>
      <c r="CH121" s="1055"/>
      <c r="CI121" s="1055"/>
      <c r="CJ121" s="1055"/>
      <c r="CK121" s="1046"/>
      <c r="CL121" s="1047"/>
      <c r="CM121" s="1047"/>
      <c r="CN121" s="1047"/>
      <c r="CO121" s="1048"/>
      <c r="CP121" s="1037" t="s">
        <v>376</v>
      </c>
      <c r="CQ121" s="1038"/>
      <c r="CR121" s="1038"/>
      <c r="CS121" s="1038"/>
      <c r="CT121" s="1038"/>
      <c r="CU121" s="1038"/>
      <c r="CV121" s="1038"/>
      <c r="CW121" s="1038"/>
      <c r="CX121" s="1038"/>
      <c r="CY121" s="1038"/>
      <c r="CZ121" s="1038"/>
      <c r="DA121" s="1038"/>
      <c r="DB121" s="1038"/>
      <c r="DC121" s="1038"/>
      <c r="DD121" s="1038"/>
      <c r="DE121" s="1038"/>
      <c r="DF121" s="1039"/>
      <c r="DG121" s="949" t="s">
        <v>109</v>
      </c>
      <c r="DH121" s="950"/>
      <c r="DI121" s="950"/>
      <c r="DJ121" s="950"/>
      <c r="DK121" s="950"/>
      <c r="DL121" s="950" t="s">
        <v>109</v>
      </c>
      <c r="DM121" s="950"/>
      <c r="DN121" s="950"/>
      <c r="DO121" s="950"/>
      <c r="DP121" s="950"/>
      <c r="DQ121" s="950" t="s">
        <v>109</v>
      </c>
      <c r="DR121" s="950"/>
      <c r="DS121" s="950"/>
      <c r="DT121" s="950"/>
      <c r="DU121" s="950"/>
      <c r="DV121" s="951" t="s">
        <v>109</v>
      </c>
      <c r="DW121" s="951"/>
      <c r="DX121" s="951"/>
      <c r="DY121" s="951"/>
      <c r="DZ121" s="952"/>
    </row>
    <row r="122" spans="1:130" s="197" customFormat="1" ht="26.25" customHeight="1" x14ac:dyDescent="0.15">
      <c r="A122" s="1005"/>
      <c r="B122" s="976"/>
      <c r="C122" s="946" t="s">
        <v>417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436</v>
      </c>
      <c r="BP122" s="1024"/>
      <c r="BQ122" s="1064">
        <v>17346248</v>
      </c>
      <c r="BR122" s="1065"/>
      <c r="BS122" s="1065"/>
      <c r="BT122" s="1065"/>
      <c r="BU122" s="1065"/>
      <c r="BV122" s="1065">
        <v>16755162</v>
      </c>
      <c r="BW122" s="1065"/>
      <c r="BX122" s="1065"/>
      <c r="BY122" s="1065"/>
      <c r="BZ122" s="1065"/>
      <c r="CA122" s="1065">
        <v>16320110</v>
      </c>
      <c r="CB122" s="1065"/>
      <c r="CC122" s="1065"/>
      <c r="CD122" s="1065"/>
      <c r="CE122" s="1065"/>
      <c r="CF122" s="1017"/>
      <c r="CG122" s="1018"/>
      <c r="CH122" s="1018"/>
      <c r="CI122" s="1018"/>
      <c r="CJ122" s="1019"/>
      <c r="CK122" s="1046"/>
      <c r="CL122" s="1047"/>
      <c r="CM122" s="1047"/>
      <c r="CN122" s="1047"/>
      <c r="CO122" s="1048"/>
      <c r="CP122" s="1037" t="s">
        <v>437</v>
      </c>
      <c r="CQ122" s="1038"/>
      <c r="CR122" s="1038"/>
      <c r="CS122" s="1038"/>
      <c r="CT122" s="1038"/>
      <c r="CU122" s="1038"/>
      <c r="CV122" s="1038"/>
      <c r="CW122" s="1038"/>
      <c r="CX122" s="1038"/>
      <c r="CY122" s="1038"/>
      <c r="CZ122" s="1038"/>
      <c r="DA122" s="1038"/>
      <c r="DB122" s="1038"/>
      <c r="DC122" s="1038"/>
      <c r="DD122" s="1038"/>
      <c r="DE122" s="1038"/>
      <c r="DF122" s="1039"/>
      <c r="DG122" s="949" t="s">
        <v>438</v>
      </c>
      <c r="DH122" s="950"/>
      <c r="DI122" s="950"/>
      <c r="DJ122" s="950"/>
      <c r="DK122" s="950"/>
      <c r="DL122" s="950" t="s">
        <v>438</v>
      </c>
      <c r="DM122" s="950"/>
      <c r="DN122" s="950"/>
      <c r="DO122" s="950"/>
      <c r="DP122" s="950"/>
      <c r="DQ122" s="950" t="s">
        <v>438</v>
      </c>
      <c r="DR122" s="950"/>
      <c r="DS122" s="950"/>
      <c r="DT122" s="950"/>
      <c r="DU122" s="950"/>
      <c r="DV122" s="951" t="s">
        <v>438</v>
      </c>
      <c r="DW122" s="951"/>
      <c r="DX122" s="951"/>
      <c r="DY122" s="951"/>
      <c r="DZ122" s="952"/>
    </row>
    <row r="123" spans="1:130" s="197" customFormat="1" ht="26.25" customHeight="1" thickBot="1" x14ac:dyDescent="0.2">
      <c r="A123" s="1005"/>
      <c r="B123" s="976"/>
      <c r="C123" s="946" t="s">
        <v>423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438</v>
      </c>
      <c r="AB123" s="989"/>
      <c r="AC123" s="989"/>
      <c r="AD123" s="989"/>
      <c r="AE123" s="990"/>
      <c r="AF123" s="991" t="s">
        <v>438</v>
      </c>
      <c r="AG123" s="989"/>
      <c r="AH123" s="989"/>
      <c r="AI123" s="989"/>
      <c r="AJ123" s="990"/>
      <c r="AK123" s="991" t="s">
        <v>438</v>
      </c>
      <c r="AL123" s="989"/>
      <c r="AM123" s="989"/>
      <c r="AN123" s="989"/>
      <c r="AO123" s="990"/>
      <c r="AP123" s="992" t="s">
        <v>438</v>
      </c>
      <c r="AQ123" s="993"/>
      <c r="AR123" s="993"/>
      <c r="AS123" s="993"/>
      <c r="AT123" s="994"/>
      <c r="AU123" s="1061" t="s">
        <v>439</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32.200000000000003</v>
      </c>
      <c r="BR123" s="1057"/>
      <c r="BS123" s="1057"/>
      <c r="BT123" s="1057"/>
      <c r="BU123" s="1057"/>
      <c r="BV123" s="1057">
        <v>37.4</v>
      </c>
      <c r="BW123" s="1057"/>
      <c r="BX123" s="1057"/>
      <c r="BY123" s="1057"/>
      <c r="BZ123" s="1057"/>
      <c r="CA123" s="1057">
        <v>40.299999999999997</v>
      </c>
      <c r="CB123" s="1057"/>
      <c r="CC123" s="1057"/>
      <c r="CD123" s="1057"/>
      <c r="CE123" s="1057"/>
      <c r="CF123" s="1058"/>
      <c r="CG123" s="1059"/>
      <c r="CH123" s="1059"/>
      <c r="CI123" s="1059"/>
      <c r="CJ123" s="1060"/>
      <c r="CK123" s="1046"/>
      <c r="CL123" s="1047"/>
      <c r="CM123" s="1047"/>
      <c r="CN123" s="1047"/>
      <c r="CO123" s="1048"/>
      <c r="CP123" s="1037" t="s">
        <v>440</v>
      </c>
      <c r="CQ123" s="1038"/>
      <c r="CR123" s="1038"/>
      <c r="CS123" s="1038"/>
      <c r="CT123" s="1038"/>
      <c r="CU123" s="1038"/>
      <c r="CV123" s="1038"/>
      <c r="CW123" s="1038"/>
      <c r="CX123" s="1038"/>
      <c r="CY123" s="1038"/>
      <c r="CZ123" s="1038"/>
      <c r="DA123" s="1038"/>
      <c r="DB123" s="1038"/>
      <c r="DC123" s="1038"/>
      <c r="DD123" s="1038"/>
      <c r="DE123" s="1038"/>
      <c r="DF123" s="1039"/>
      <c r="DG123" s="988" t="s">
        <v>438</v>
      </c>
      <c r="DH123" s="989"/>
      <c r="DI123" s="989"/>
      <c r="DJ123" s="989"/>
      <c r="DK123" s="990"/>
      <c r="DL123" s="991" t="s">
        <v>438</v>
      </c>
      <c r="DM123" s="989"/>
      <c r="DN123" s="989"/>
      <c r="DO123" s="989"/>
      <c r="DP123" s="990"/>
      <c r="DQ123" s="991" t="s">
        <v>438</v>
      </c>
      <c r="DR123" s="989"/>
      <c r="DS123" s="989"/>
      <c r="DT123" s="989"/>
      <c r="DU123" s="990"/>
      <c r="DV123" s="992" t="s">
        <v>438</v>
      </c>
      <c r="DW123" s="993"/>
      <c r="DX123" s="993"/>
      <c r="DY123" s="993"/>
      <c r="DZ123" s="994"/>
    </row>
    <row r="124" spans="1:130" s="197" customFormat="1" ht="26.25" customHeight="1" x14ac:dyDescent="0.15">
      <c r="A124" s="1005"/>
      <c r="B124" s="976"/>
      <c r="C124" s="946" t="s">
        <v>426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438</v>
      </c>
      <c r="AB124" s="989"/>
      <c r="AC124" s="989"/>
      <c r="AD124" s="989"/>
      <c r="AE124" s="990"/>
      <c r="AF124" s="991" t="s">
        <v>438</v>
      </c>
      <c r="AG124" s="989"/>
      <c r="AH124" s="989"/>
      <c r="AI124" s="989"/>
      <c r="AJ124" s="990"/>
      <c r="AK124" s="991" t="s">
        <v>438</v>
      </c>
      <c r="AL124" s="989"/>
      <c r="AM124" s="989"/>
      <c r="AN124" s="989"/>
      <c r="AO124" s="990"/>
      <c r="AP124" s="992" t="s">
        <v>438</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441</v>
      </c>
      <c r="CQ124" s="1038"/>
      <c r="CR124" s="1038"/>
      <c r="CS124" s="1038"/>
      <c r="CT124" s="1038"/>
      <c r="CU124" s="1038"/>
      <c r="CV124" s="1038"/>
      <c r="CW124" s="1038"/>
      <c r="CX124" s="1038"/>
      <c r="CY124" s="1038"/>
      <c r="CZ124" s="1038"/>
      <c r="DA124" s="1038"/>
      <c r="DB124" s="1038"/>
      <c r="DC124" s="1038"/>
      <c r="DD124" s="1038"/>
      <c r="DE124" s="1038"/>
      <c r="DF124" s="1039"/>
      <c r="DG124" s="1027" t="s">
        <v>438</v>
      </c>
      <c r="DH124" s="1028"/>
      <c r="DI124" s="1028"/>
      <c r="DJ124" s="1028"/>
      <c r="DK124" s="1029"/>
      <c r="DL124" s="1030" t="s">
        <v>438</v>
      </c>
      <c r="DM124" s="1028"/>
      <c r="DN124" s="1028"/>
      <c r="DO124" s="1028"/>
      <c r="DP124" s="1029"/>
      <c r="DQ124" s="1030" t="s">
        <v>438</v>
      </c>
      <c r="DR124" s="1028"/>
      <c r="DS124" s="1028"/>
      <c r="DT124" s="1028"/>
      <c r="DU124" s="1029"/>
      <c r="DV124" s="1031" t="s">
        <v>438</v>
      </c>
      <c r="DW124" s="1032"/>
      <c r="DX124" s="1032"/>
      <c r="DY124" s="1032"/>
      <c r="DZ124" s="1033"/>
    </row>
    <row r="125" spans="1:130" s="197" customFormat="1" ht="26.25" customHeight="1" thickBot="1" x14ac:dyDescent="0.2">
      <c r="A125" s="1005"/>
      <c r="B125" s="976"/>
      <c r="C125" s="946" t="s">
        <v>428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438</v>
      </c>
      <c r="AB125" s="989"/>
      <c r="AC125" s="989"/>
      <c r="AD125" s="989"/>
      <c r="AE125" s="990"/>
      <c r="AF125" s="991" t="s">
        <v>438</v>
      </c>
      <c r="AG125" s="989"/>
      <c r="AH125" s="989"/>
      <c r="AI125" s="989"/>
      <c r="AJ125" s="990"/>
      <c r="AK125" s="991" t="s">
        <v>438</v>
      </c>
      <c r="AL125" s="989"/>
      <c r="AM125" s="989"/>
      <c r="AN125" s="989"/>
      <c r="AO125" s="990"/>
      <c r="AP125" s="992" t="s">
        <v>438</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442</v>
      </c>
      <c r="CL125" s="1044"/>
      <c r="CM125" s="1044"/>
      <c r="CN125" s="1044"/>
      <c r="CO125" s="1045"/>
      <c r="CP125" s="970" t="s">
        <v>443</v>
      </c>
      <c r="CQ125" s="917"/>
      <c r="CR125" s="917"/>
      <c r="CS125" s="917"/>
      <c r="CT125" s="917"/>
      <c r="CU125" s="917"/>
      <c r="CV125" s="917"/>
      <c r="CW125" s="917"/>
      <c r="CX125" s="917"/>
      <c r="CY125" s="917"/>
      <c r="CZ125" s="917"/>
      <c r="DA125" s="917"/>
      <c r="DB125" s="917"/>
      <c r="DC125" s="917"/>
      <c r="DD125" s="917"/>
      <c r="DE125" s="917"/>
      <c r="DF125" s="918"/>
      <c r="DG125" s="956" t="s">
        <v>438</v>
      </c>
      <c r="DH125" s="957"/>
      <c r="DI125" s="957"/>
      <c r="DJ125" s="957"/>
      <c r="DK125" s="957"/>
      <c r="DL125" s="957" t="s">
        <v>438</v>
      </c>
      <c r="DM125" s="957"/>
      <c r="DN125" s="957"/>
      <c r="DO125" s="957"/>
      <c r="DP125" s="957"/>
      <c r="DQ125" s="957" t="s">
        <v>438</v>
      </c>
      <c r="DR125" s="957"/>
      <c r="DS125" s="957"/>
      <c r="DT125" s="957"/>
      <c r="DU125" s="957"/>
      <c r="DV125" s="958" t="s">
        <v>438</v>
      </c>
      <c r="DW125" s="958"/>
      <c r="DX125" s="958"/>
      <c r="DY125" s="958"/>
      <c r="DZ125" s="959"/>
    </row>
    <row r="126" spans="1:130" s="197" customFormat="1" ht="26.25" customHeight="1" x14ac:dyDescent="0.15">
      <c r="A126" s="1005"/>
      <c r="B126" s="976"/>
      <c r="C126" s="946" t="s">
        <v>431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438</v>
      </c>
      <c r="AB126" s="989"/>
      <c r="AC126" s="989"/>
      <c r="AD126" s="989"/>
      <c r="AE126" s="990"/>
      <c r="AF126" s="991" t="s">
        <v>438</v>
      </c>
      <c r="AG126" s="989"/>
      <c r="AH126" s="989"/>
      <c r="AI126" s="989"/>
      <c r="AJ126" s="990"/>
      <c r="AK126" s="991" t="s">
        <v>438</v>
      </c>
      <c r="AL126" s="989"/>
      <c r="AM126" s="989"/>
      <c r="AN126" s="989"/>
      <c r="AO126" s="990"/>
      <c r="AP126" s="992" t="s">
        <v>438</v>
      </c>
      <c r="AQ126" s="993"/>
      <c r="AR126" s="993"/>
      <c r="AS126" s="993"/>
      <c r="AT126" s="994"/>
      <c r="AU126" s="233"/>
      <c r="AV126" s="233"/>
      <c r="AW126" s="233"/>
      <c r="AX126" s="1066" t="s">
        <v>444</v>
      </c>
      <c r="AY126" s="1067"/>
      <c r="AZ126" s="1067"/>
      <c r="BA126" s="1067"/>
      <c r="BB126" s="1067"/>
      <c r="BC126" s="1067"/>
      <c r="BD126" s="1067"/>
      <c r="BE126" s="1068"/>
      <c r="BF126" s="1082" t="s">
        <v>445</v>
      </c>
      <c r="BG126" s="1067"/>
      <c r="BH126" s="1067"/>
      <c r="BI126" s="1067"/>
      <c r="BJ126" s="1067"/>
      <c r="BK126" s="1067"/>
      <c r="BL126" s="1068"/>
      <c r="BM126" s="1082" t="s">
        <v>446</v>
      </c>
      <c r="BN126" s="1067"/>
      <c r="BO126" s="1067"/>
      <c r="BP126" s="1067"/>
      <c r="BQ126" s="1067"/>
      <c r="BR126" s="1067"/>
      <c r="BS126" s="1068"/>
      <c r="BT126" s="1082" t="s">
        <v>447</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448</v>
      </c>
      <c r="CQ126" s="980"/>
      <c r="CR126" s="980"/>
      <c r="CS126" s="980"/>
      <c r="CT126" s="980"/>
      <c r="CU126" s="980"/>
      <c r="CV126" s="980"/>
      <c r="CW126" s="980"/>
      <c r="CX126" s="980"/>
      <c r="CY126" s="980"/>
      <c r="CZ126" s="980"/>
      <c r="DA126" s="980"/>
      <c r="DB126" s="980"/>
      <c r="DC126" s="980"/>
      <c r="DD126" s="980"/>
      <c r="DE126" s="980"/>
      <c r="DF126" s="981"/>
      <c r="DG126" s="949" t="s">
        <v>438</v>
      </c>
      <c r="DH126" s="950"/>
      <c r="DI126" s="950"/>
      <c r="DJ126" s="950"/>
      <c r="DK126" s="950"/>
      <c r="DL126" s="950" t="s">
        <v>438</v>
      </c>
      <c r="DM126" s="950"/>
      <c r="DN126" s="950"/>
      <c r="DO126" s="950"/>
      <c r="DP126" s="950"/>
      <c r="DQ126" s="950" t="s">
        <v>438</v>
      </c>
      <c r="DR126" s="950"/>
      <c r="DS126" s="950"/>
      <c r="DT126" s="950"/>
      <c r="DU126" s="950"/>
      <c r="DV126" s="951" t="s">
        <v>438</v>
      </c>
      <c r="DW126" s="951"/>
      <c r="DX126" s="951"/>
      <c r="DY126" s="951"/>
      <c r="DZ126" s="952"/>
    </row>
    <row r="127" spans="1:130" s="197" customFormat="1" ht="26.25" customHeight="1" thickBot="1" x14ac:dyDescent="0.2">
      <c r="A127" s="1006"/>
      <c r="B127" s="978"/>
      <c r="C127" s="1034" t="s">
        <v>449</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438</v>
      </c>
      <c r="AB127" s="989"/>
      <c r="AC127" s="989"/>
      <c r="AD127" s="989"/>
      <c r="AE127" s="990"/>
      <c r="AF127" s="991" t="s">
        <v>438</v>
      </c>
      <c r="AG127" s="989"/>
      <c r="AH127" s="989"/>
      <c r="AI127" s="989"/>
      <c r="AJ127" s="990"/>
      <c r="AK127" s="991" t="s">
        <v>438</v>
      </c>
      <c r="AL127" s="989"/>
      <c r="AM127" s="989"/>
      <c r="AN127" s="989"/>
      <c r="AO127" s="990"/>
      <c r="AP127" s="992" t="s">
        <v>438</v>
      </c>
      <c r="AQ127" s="993"/>
      <c r="AR127" s="993"/>
      <c r="AS127" s="993"/>
      <c r="AT127" s="994"/>
      <c r="AU127" s="233"/>
      <c r="AV127" s="233"/>
      <c r="AW127" s="233"/>
      <c r="AX127" s="916" t="s">
        <v>450</v>
      </c>
      <c r="AY127" s="917"/>
      <c r="AZ127" s="917"/>
      <c r="BA127" s="917"/>
      <c r="BB127" s="917"/>
      <c r="BC127" s="917"/>
      <c r="BD127" s="917"/>
      <c r="BE127" s="918"/>
      <c r="BF127" s="1071" t="s">
        <v>438</v>
      </c>
      <c r="BG127" s="1072"/>
      <c r="BH127" s="1072"/>
      <c r="BI127" s="1072"/>
      <c r="BJ127" s="1072"/>
      <c r="BK127" s="1072"/>
      <c r="BL127" s="1081"/>
      <c r="BM127" s="1071">
        <v>14.52</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451</v>
      </c>
      <c r="CQ127" s="1075"/>
      <c r="CR127" s="1075"/>
      <c r="CS127" s="1075"/>
      <c r="CT127" s="1075"/>
      <c r="CU127" s="1075"/>
      <c r="CV127" s="1075"/>
      <c r="CW127" s="1075"/>
      <c r="CX127" s="1075"/>
      <c r="CY127" s="1075"/>
      <c r="CZ127" s="1075"/>
      <c r="DA127" s="1075"/>
      <c r="DB127" s="1075"/>
      <c r="DC127" s="1075"/>
      <c r="DD127" s="1075"/>
      <c r="DE127" s="1075"/>
      <c r="DF127" s="1076"/>
      <c r="DG127" s="1077" t="s">
        <v>452</v>
      </c>
      <c r="DH127" s="1078"/>
      <c r="DI127" s="1078"/>
      <c r="DJ127" s="1078"/>
      <c r="DK127" s="1078"/>
      <c r="DL127" s="1078" t="s">
        <v>109</v>
      </c>
      <c r="DM127" s="1078"/>
      <c r="DN127" s="1078"/>
      <c r="DO127" s="1078"/>
      <c r="DP127" s="1078"/>
      <c r="DQ127" s="1078" t="s">
        <v>109</v>
      </c>
      <c r="DR127" s="1078"/>
      <c r="DS127" s="1078"/>
      <c r="DT127" s="1078"/>
      <c r="DU127" s="1078"/>
      <c r="DV127" s="1079" t="s">
        <v>109</v>
      </c>
      <c r="DW127" s="1079"/>
      <c r="DX127" s="1079"/>
      <c r="DY127" s="1079"/>
      <c r="DZ127" s="1080"/>
    </row>
    <row r="128" spans="1:130" s="197" customFormat="1" ht="26.25" customHeight="1" x14ac:dyDescent="0.15">
      <c r="A128" s="1101" t="s">
        <v>453</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454</v>
      </c>
      <c r="X128" s="1103"/>
      <c r="Y128" s="1103"/>
      <c r="Z128" s="1104"/>
      <c r="AA128" s="1119">
        <v>213440</v>
      </c>
      <c r="AB128" s="1120"/>
      <c r="AC128" s="1120"/>
      <c r="AD128" s="1120"/>
      <c r="AE128" s="1121"/>
      <c r="AF128" s="1122">
        <v>195437</v>
      </c>
      <c r="AG128" s="1120"/>
      <c r="AH128" s="1120"/>
      <c r="AI128" s="1120"/>
      <c r="AJ128" s="1121"/>
      <c r="AK128" s="1122">
        <v>151627</v>
      </c>
      <c r="AL128" s="1120"/>
      <c r="AM128" s="1120"/>
      <c r="AN128" s="1120"/>
      <c r="AO128" s="1121"/>
      <c r="AP128" s="1123"/>
      <c r="AQ128" s="1124"/>
      <c r="AR128" s="1124"/>
      <c r="AS128" s="1124"/>
      <c r="AT128" s="1125"/>
      <c r="AU128" s="235"/>
      <c r="AV128" s="235"/>
      <c r="AW128" s="235"/>
      <c r="AX128" s="1084" t="s">
        <v>455</v>
      </c>
      <c r="AY128" s="980"/>
      <c r="AZ128" s="980"/>
      <c r="BA128" s="980"/>
      <c r="BB128" s="980"/>
      <c r="BC128" s="980"/>
      <c r="BD128" s="980"/>
      <c r="BE128" s="981"/>
      <c r="BF128" s="1096" t="s">
        <v>456</v>
      </c>
      <c r="BG128" s="1097"/>
      <c r="BH128" s="1097"/>
      <c r="BI128" s="1097"/>
      <c r="BJ128" s="1097"/>
      <c r="BK128" s="1097"/>
      <c r="BL128" s="1098"/>
      <c r="BM128" s="1096">
        <v>19.52</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457</v>
      </c>
      <c r="X129" s="1091"/>
      <c r="Y129" s="1091"/>
      <c r="Z129" s="1092"/>
      <c r="AA129" s="988">
        <v>5660850</v>
      </c>
      <c r="AB129" s="989"/>
      <c r="AC129" s="989"/>
      <c r="AD129" s="989"/>
      <c r="AE129" s="990"/>
      <c r="AF129" s="991">
        <v>5696818</v>
      </c>
      <c r="AG129" s="989"/>
      <c r="AH129" s="989"/>
      <c r="AI129" s="989"/>
      <c r="AJ129" s="990"/>
      <c r="AK129" s="991">
        <v>5833089</v>
      </c>
      <c r="AL129" s="989"/>
      <c r="AM129" s="989"/>
      <c r="AN129" s="989"/>
      <c r="AO129" s="990"/>
      <c r="AP129" s="1093"/>
      <c r="AQ129" s="1094"/>
      <c r="AR129" s="1094"/>
      <c r="AS129" s="1094"/>
      <c r="AT129" s="1095"/>
      <c r="AU129" s="235"/>
      <c r="AV129" s="235"/>
      <c r="AW129" s="235"/>
      <c r="AX129" s="1084" t="s">
        <v>458</v>
      </c>
      <c r="AY129" s="980"/>
      <c r="AZ129" s="980"/>
      <c r="BA129" s="980"/>
      <c r="BB129" s="980"/>
      <c r="BC129" s="980"/>
      <c r="BD129" s="980"/>
      <c r="BE129" s="981"/>
      <c r="BF129" s="1085">
        <v>6.9</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460</v>
      </c>
      <c r="X130" s="1091"/>
      <c r="Y130" s="1091"/>
      <c r="Z130" s="1092"/>
      <c r="AA130" s="988">
        <v>774278</v>
      </c>
      <c r="AB130" s="989"/>
      <c r="AC130" s="989"/>
      <c r="AD130" s="989"/>
      <c r="AE130" s="990"/>
      <c r="AF130" s="991">
        <v>820913</v>
      </c>
      <c r="AG130" s="989"/>
      <c r="AH130" s="989"/>
      <c r="AI130" s="989"/>
      <c r="AJ130" s="990"/>
      <c r="AK130" s="991">
        <v>779467</v>
      </c>
      <c r="AL130" s="989"/>
      <c r="AM130" s="989"/>
      <c r="AN130" s="989"/>
      <c r="AO130" s="990"/>
      <c r="AP130" s="1093"/>
      <c r="AQ130" s="1094"/>
      <c r="AR130" s="1094"/>
      <c r="AS130" s="1094"/>
      <c r="AT130" s="1095"/>
      <c r="AU130" s="235"/>
      <c r="AV130" s="235"/>
      <c r="AW130" s="235"/>
      <c r="AX130" s="1143" t="s">
        <v>461</v>
      </c>
      <c r="AY130" s="1075"/>
      <c r="AZ130" s="1075"/>
      <c r="BA130" s="1075"/>
      <c r="BB130" s="1075"/>
      <c r="BC130" s="1075"/>
      <c r="BD130" s="1075"/>
      <c r="BE130" s="1076"/>
      <c r="BF130" s="1105">
        <v>40.299999999999997</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462</v>
      </c>
      <c r="X131" s="1114"/>
      <c r="Y131" s="1114"/>
      <c r="Z131" s="1115"/>
      <c r="AA131" s="1027">
        <v>4886572</v>
      </c>
      <c r="AB131" s="1028"/>
      <c r="AC131" s="1028"/>
      <c r="AD131" s="1028"/>
      <c r="AE131" s="1029"/>
      <c r="AF131" s="1030">
        <v>4875905</v>
      </c>
      <c r="AG131" s="1028"/>
      <c r="AH131" s="1028"/>
      <c r="AI131" s="1028"/>
      <c r="AJ131" s="1029"/>
      <c r="AK131" s="1030">
        <v>5053622</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463</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464</v>
      </c>
      <c r="W132" s="1131"/>
      <c r="X132" s="1131"/>
      <c r="Y132" s="1131"/>
      <c r="Z132" s="1132"/>
      <c r="AA132" s="1133">
        <v>7.3453742210000001</v>
      </c>
      <c r="AB132" s="1134"/>
      <c r="AC132" s="1134"/>
      <c r="AD132" s="1134"/>
      <c r="AE132" s="1135"/>
      <c r="AF132" s="1136">
        <v>6.6478940829999997</v>
      </c>
      <c r="AG132" s="1134"/>
      <c r="AH132" s="1134"/>
      <c r="AI132" s="1134"/>
      <c r="AJ132" s="1135"/>
      <c r="AK132" s="1136">
        <v>6.7954825269999999</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465</v>
      </c>
      <c r="W133" s="1138"/>
      <c r="X133" s="1138"/>
      <c r="Y133" s="1138"/>
      <c r="Z133" s="1139"/>
      <c r="AA133" s="1140">
        <v>7</v>
      </c>
      <c r="AB133" s="1141"/>
      <c r="AC133" s="1141"/>
      <c r="AD133" s="1141"/>
      <c r="AE133" s="1142"/>
      <c r="AF133" s="1140">
        <v>6.9</v>
      </c>
      <c r="AG133" s="1141"/>
      <c r="AH133" s="1141"/>
      <c r="AI133" s="1141"/>
      <c r="AJ133" s="1142"/>
      <c r="AK133" s="1140">
        <v>6.9</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466</v>
      </c>
      <c r="B5" s="246"/>
      <c r="C5" s="246"/>
      <c r="D5" s="246"/>
      <c r="E5" s="246"/>
      <c r="F5" s="246"/>
      <c r="G5" s="246"/>
      <c r="H5" s="246"/>
      <c r="I5" s="246"/>
      <c r="J5" s="246"/>
      <c r="K5" s="246"/>
      <c r="L5" s="246"/>
      <c r="M5" s="246"/>
      <c r="N5" s="246"/>
      <c r="O5" s="247"/>
    </row>
    <row r="6" spans="1:16" x14ac:dyDescent="0.15">
      <c r="A6" s="248"/>
      <c r="B6" s="244"/>
      <c r="C6" s="244"/>
      <c r="D6" s="244"/>
      <c r="E6" s="244"/>
      <c r="F6" s="244"/>
      <c r="G6" s="249" t="s">
        <v>467</v>
      </c>
      <c r="H6" s="249"/>
      <c r="I6" s="249"/>
      <c r="J6" s="249"/>
      <c r="K6" s="244"/>
      <c r="L6" s="244"/>
      <c r="M6" s="244"/>
      <c r="N6" s="244"/>
    </row>
    <row r="7" spans="1:16" x14ac:dyDescent="0.15">
      <c r="A7" s="248"/>
      <c r="B7" s="244"/>
      <c r="C7" s="244"/>
      <c r="D7" s="244"/>
      <c r="E7" s="244"/>
      <c r="F7" s="244"/>
      <c r="G7" s="251"/>
      <c r="H7" s="252"/>
      <c r="I7" s="252"/>
      <c r="J7" s="253"/>
      <c r="K7" s="1147" t="s">
        <v>468</v>
      </c>
      <c r="L7" s="254"/>
      <c r="M7" s="255" t="s">
        <v>469</v>
      </c>
      <c r="N7" s="256"/>
    </row>
    <row r="8" spans="1:16" x14ac:dyDescent="0.15">
      <c r="A8" s="248"/>
      <c r="B8" s="244"/>
      <c r="C8" s="244"/>
      <c r="D8" s="244"/>
      <c r="E8" s="244"/>
      <c r="F8" s="244"/>
      <c r="G8" s="257"/>
      <c r="H8" s="258"/>
      <c r="I8" s="258"/>
      <c r="J8" s="259"/>
      <c r="K8" s="1148"/>
      <c r="L8" s="260" t="s">
        <v>470</v>
      </c>
      <c r="M8" s="261" t="s">
        <v>471</v>
      </c>
      <c r="N8" s="262" t="s">
        <v>472</v>
      </c>
    </row>
    <row r="9" spans="1:16" x14ac:dyDescent="0.15">
      <c r="A9" s="248"/>
      <c r="B9" s="244"/>
      <c r="C9" s="244"/>
      <c r="D9" s="244"/>
      <c r="E9" s="244"/>
      <c r="F9" s="244"/>
      <c r="G9" s="1149" t="s">
        <v>473</v>
      </c>
      <c r="H9" s="1150"/>
      <c r="I9" s="1150"/>
      <c r="J9" s="1151"/>
      <c r="K9" s="263">
        <v>1556817</v>
      </c>
      <c r="L9" s="264">
        <v>55091</v>
      </c>
      <c r="M9" s="265">
        <v>55347</v>
      </c>
      <c r="N9" s="266">
        <v>-0.5</v>
      </c>
    </row>
    <row r="10" spans="1:16" x14ac:dyDescent="0.15">
      <c r="A10" s="248"/>
      <c r="B10" s="244"/>
      <c r="C10" s="244"/>
      <c r="D10" s="244"/>
      <c r="E10" s="244"/>
      <c r="F10" s="244"/>
      <c r="G10" s="1149" t="s">
        <v>474</v>
      </c>
      <c r="H10" s="1150"/>
      <c r="I10" s="1150"/>
      <c r="J10" s="1151"/>
      <c r="K10" s="267">
        <v>292231</v>
      </c>
      <c r="L10" s="268">
        <v>10341</v>
      </c>
      <c r="M10" s="269">
        <v>5378</v>
      </c>
      <c r="N10" s="270">
        <v>92.3</v>
      </c>
    </row>
    <row r="11" spans="1:16" ht="13.5" customHeight="1" x14ac:dyDescent="0.15">
      <c r="A11" s="248"/>
      <c r="B11" s="244"/>
      <c r="C11" s="244"/>
      <c r="D11" s="244"/>
      <c r="E11" s="244"/>
      <c r="F11" s="244"/>
      <c r="G11" s="1149" t="s">
        <v>475</v>
      </c>
      <c r="H11" s="1150"/>
      <c r="I11" s="1150"/>
      <c r="J11" s="1151"/>
      <c r="K11" s="267">
        <v>302490</v>
      </c>
      <c r="L11" s="268">
        <v>10704</v>
      </c>
      <c r="M11" s="269">
        <v>7824</v>
      </c>
      <c r="N11" s="270">
        <v>36.799999999999997</v>
      </c>
    </row>
    <row r="12" spans="1:16" ht="13.5" customHeight="1" x14ac:dyDescent="0.15">
      <c r="A12" s="248"/>
      <c r="B12" s="244"/>
      <c r="C12" s="244"/>
      <c r="D12" s="244"/>
      <c r="E12" s="244"/>
      <c r="F12" s="244"/>
      <c r="G12" s="1149" t="s">
        <v>476</v>
      </c>
      <c r="H12" s="1150"/>
      <c r="I12" s="1150"/>
      <c r="J12" s="1151"/>
      <c r="K12" s="267" t="s">
        <v>477</v>
      </c>
      <c r="L12" s="268" t="s">
        <v>477</v>
      </c>
      <c r="M12" s="269">
        <v>137</v>
      </c>
      <c r="N12" s="270" t="s">
        <v>477</v>
      </c>
    </row>
    <row r="13" spans="1:16" ht="13.5" customHeight="1" x14ac:dyDescent="0.15">
      <c r="A13" s="248"/>
      <c r="B13" s="244"/>
      <c r="C13" s="244"/>
      <c r="D13" s="244"/>
      <c r="E13" s="244"/>
      <c r="F13" s="244"/>
      <c r="G13" s="1149" t="s">
        <v>478</v>
      </c>
      <c r="H13" s="1150"/>
      <c r="I13" s="1150"/>
      <c r="J13" s="1151"/>
      <c r="K13" s="267" t="s">
        <v>477</v>
      </c>
      <c r="L13" s="268" t="s">
        <v>477</v>
      </c>
      <c r="M13" s="269">
        <v>6</v>
      </c>
      <c r="N13" s="270" t="s">
        <v>477</v>
      </c>
    </row>
    <row r="14" spans="1:16" ht="13.5" customHeight="1" x14ac:dyDescent="0.15">
      <c r="A14" s="248"/>
      <c r="B14" s="244"/>
      <c r="C14" s="244"/>
      <c r="D14" s="244"/>
      <c r="E14" s="244"/>
      <c r="F14" s="244"/>
      <c r="G14" s="1149" t="s">
        <v>479</v>
      </c>
      <c r="H14" s="1150"/>
      <c r="I14" s="1150"/>
      <c r="J14" s="1151"/>
      <c r="K14" s="267">
        <v>98864</v>
      </c>
      <c r="L14" s="268">
        <v>3498</v>
      </c>
      <c r="M14" s="269">
        <v>2598</v>
      </c>
      <c r="N14" s="270">
        <v>34.6</v>
      </c>
    </row>
    <row r="15" spans="1:16" ht="13.5" customHeight="1" x14ac:dyDescent="0.15">
      <c r="A15" s="248"/>
      <c r="B15" s="244"/>
      <c r="C15" s="244"/>
      <c r="D15" s="244"/>
      <c r="E15" s="244"/>
      <c r="F15" s="244"/>
      <c r="G15" s="1149" t="s">
        <v>480</v>
      </c>
      <c r="H15" s="1150"/>
      <c r="I15" s="1150"/>
      <c r="J15" s="1151"/>
      <c r="K15" s="267">
        <v>20684</v>
      </c>
      <c r="L15" s="268">
        <v>732</v>
      </c>
      <c r="M15" s="269">
        <v>1203</v>
      </c>
      <c r="N15" s="270">
        <v>-39.200000000000003</v>
      </c>
    </row>
    <row r="16" spans="1:16" x14ac:dyDescent="0.15">
      <c r="A16" s="248"/>
      <c r="B16" s="244"/>
      <c r="C16" s="244"/>
      <c r="D16" s="244"/>
      <c r="E16" s="244"/>
      <c r="F16" s="244"/>
      <c r="G16" s="1152" t="s">
        <v>481</v>
      </c>
      <c r="H16" s="1153"/>
      <c r="I16" s="1153"/>
      <c r="J16" s="1154"/>
      <c r="K16" s="268">
        <v>-174219</v>
      </c>
      <c r="L16" s="268">
        <v>-6165</v>
      </c>
      <c r="M16" s="269">
        <v>-5188</v>
      </c>
      <c r="N16" s="270">
        <v>18.8</v>
      </c>
    </row>
    <row r="17" spans="1:16" x14ac:dyDescent="0.15">
      <c r="A17" s="248"/>
      <c r="B17" s="244"/>
      <c r="C17" s="244"/>
      <c r="D17" s="244"/>
      <c r="E17" s="244"/>
      <c r="F17" s="244"/>
      <c r="G17" s="1152" t="s">
        <v>167</v>
      </c>
      <c r="H17" s="1153"/>
      <c r="I17" s="1153"/>
      <c r="J17" s="1154"/>
      <c r="K17" s="268">
        <v>2096867</v>
      </c>
      <c r="L17" s="268">
        <v>74202</v>
      </c>
      <c r="M17" s="269">
        <v>67305</v>
      </c>
      <c r="N17" s="270">
        <v>10.199999999999999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44" t="s">
        <v>486</v>
      </c>
      <c r="H21" s="1145"/>
      <c r="I21" s="1145"/>
      <c r="J21" s="1146"/>
      <c r="K21" s="280">
        <v>5.91</v>
      </c>
      <c r="L21" s="281">
        <v>6.27</v>
      </c>
      <c r="M21" s="282">
        <v>-0.36</v>
      </c>
      <c r="N21" s="249"/>
      <c r="O21" s="283"/>
      <c r="P21" s="279"/>
    </row>
    <row r="22" spans="1:16" s="284" customFormat="1" x14ac:dyDescent="0.15">
      <c r="A22" s="279"/>
      <c r="B22" s="249"/>
      <c r="C22" s="249"/>
      <c r="D22" s="249"/>
      <c r="E22" s="249"/>
      <c r="F22" s="249"/>
      <c r="G22" s="1144" t="s">
        <v>487</v>
      </c>
      <c r="H22" s="1145"/>
      <c r="I22" s="1145"/>
      <c r="J22" s="1146"/>
      <c r="K22" s="285">
        <v>98.7</v>
      </c>
      <c r="L22" s="286">
        <v>97.2</v>
      </c>
      <c r="M22" s="287">
        <v>1.5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488</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47" t="s">
        <v>468</v>
      </c>
      <c r="L30" s="254"/>
      <c r="M30" s="255" t="s">
        <v>469</v>
      </c>
      <c r="N30" s="256"/>
    </row>
    <row r="31" spans="1:16" x14ac:dyDescent="0.15">
      <c r="A31" s="248"/>
      <c r="B31" s="244"/>
      <c r="C31" s="244"/>
      <c r="D31" s="244"/>
      <c r="E31" s="244"/>
      <c r="F31" s="244"/>
      <c r="G31" s="257"/>
      <c r="H31" s="258"/>
      <c r="I31" s="258"/>
      <c r="J31" s="259"/>
      <c r="K31" s="1148"/>
      <c r="L31" s="260" t="s">
        <v>470</v>
      </c>
      <c r="M31" s="261" t="s">
        <v>471</v>
      </c>
      <c r="N31" s="262" t="s">
        <v>472</v>
      </c>
    </row>
    <row r="32" spans="1:16" ht="27" customHeight="1" x14ac:dyDescent="0.15">
      <c r="A32" s="248"/>
      <c r="B32" s="244"/>
      <c r="C32" s="244"/>
      <c r="D32" s="244"/>
      <c r="E32" s="244"/>
      <c r="F32" s="244"/>
      <c r="G32" s="1160" t="s">
        <v>491</v>
      </c>
      <c r="H32" s="1161"/>
      <c r="I32" s="1161"/>
      <c r="J32" s="1162"/>
      <c r="K32" s="294">
        <v>857503</v>
      </c>
      <c r="L32" s="294">
        <v>30344</v>
      </c>
      <c r="M32" s="295">
        <v>29478</v>
      </c>
      <c r="N32" s="296">
        <v>2.9</v>
      </c>
    </row>
    <row r="33" spans="1:16" ht="13.5" customHeight="1" x14ac:dyDescent="0.15">
      <c r="A33" s="248"/>
      <c r="B33" s="244"/>
      <c r="C33" s="244"/>
      <c r="D33" s="244"/>
      <c r="E33" s="244"/>
      <c r="F33" s="244"/>
      <c r="G33" s="1160" t="s">
        <v>492</v>
      </c>
      <c r="H33" s="1161"/>
      <c r="I33" s="1161"/>
      <c r="J33" s="1162"/>
      <c r="K33" s="294" t="s">
        <v>477</v>
      </c>
      <c r="L33" s="294" t="s">
        <v>477</v>
      </c>
      <c r="M33" s="295" t="s">
        <v>477</v>
      </c>
      <c r="N33" s="296" t="s">
        <v>477</v>
      </c>
    </row>
    <row r="34" spans="1:16" ht="27" customHeight="1" x14ac:dyDescent="0.15">
      <c r="A34" s="248"/>
      <c r="B34" s="244"/>
      <c r="C34" s="244"/>
      <c r="D34" s="244"/>
      <c r="E34" s="244"/>
      <c r="F34" s="244"/>
      <c r="G34" s="1160" t="s">
        <v>493</v>
      </c>
      <c r="H34" s="1161"/>
      <c r="I34" s="1161"/>
      <c r="J34" s="1162"/>
      <c r="K34" s="294" t="s">
        <v>477</v>
      </c>
      <c r="L34" s="294" t="s">
        <v>477</v>
      </c>
      <c r="M34" s="295" t="s">
        <v>477</v>
      </c>
      <c r="N34" s="296" t="s">
        <v>477</v>
      </c>
    </row>
    <row r="35" spans="1:16" ht="27" customHeight="1" x14ac:dyDescent="0.15">
      <c r="A35" s="248"/>
      <c r="B35" s="244"/>
      <c r="C35" s="244"/>
      <c r="D35" s="244"/>
      <c r="E35" s="244"/>
      <c r="F35" s="244"/>
      <c r="G35" s="1160" t="s">
        <v>494</v>
      </c>
      <c r="H35" s="1161"/>
      <c r="I35" s="1161"/>
      <c r="J35" s="1162"/>
      <c r="K35" s="294">
        <v>408583</v>
      </c>
      <c r="L35" s="294">
        <v>14459</v>
      </c>
      <c r="M35" s="295">
        <v>9466</v>
      </c>
      <c r="N35" s="296">
        <v>52.7</v>
      </c>
    </row>
    <row r="36" spans="1:16" ht="27" customHeight="1" x14ac:dyDescent="0.15">
      <c r="A36" s="248"/>
      <c r="B36" s="244"/>
      <c r="C36" s="244"/>
      <c r="D36" s="244"/>
      <c r="E36" s="244"/>
      <c r="F36" s="244"/>
      <c r="G36" s="1160" t="s">
        <v>495</v>
      </c>
      <c r="H36" s="1161"/>
      <c r="I36" s="1161"/>
      <c r="J36" s="1162"/>
      <c r="K36" s="294">
        <v>8426</v>
      </c>
      <c r="L36" s="294">
        <v>298</v>
      </c>
      <c r="M36" s="295">
        <v>2568</v>
      </c>
      <c r="N36" s="296">
        <v>-88.4</v>
      </c>
    </row>
    <row r="37" spans="1:16" ht="13.5" customHeight="1" x14ac:dyDescent="0.15">
      <c r="A37" s="248"/>
      <c r="B37" s="244"/>
      <c r="C37" s="244"/>
      <c r="D37" s="244"/>
      <c r="E37" s="244"/>
      <c r="F37" s="244"/>
      <c r="G37" s="1160" t="s">
        <v>496</v>
      </c>
      <c r="H37" s="1161"/>
      <c r="I37" s="1161"/>
      <c r="J37" s="1162"/>
      <c r="K37" s="294" t="s">
        <v>477</v>
      </c>
      <c r="L37" s="294" t="s">
        <v>477</v>
      </c>
      <c r="M37" s="295">
        <v>1267</v>
      </c>
      <c r="N37" s="296" t="s">
        <v>477</v>
      </c>
    </row>
    <row r="38" spans="1:16" ht="27" customHeight="1" x14ac:dyDescent="0.15">
      <c r="A38" s="248"/>
      <c r="B38" s="244"/>
      <c r="C38" s="244"/>
      <c r="D38" s="244"/>
      <c r="E38" s="244"/>
      <c r="F38" s="244"/>
      <c r="G38" s="1163" t="s">
        <v>497</v>
      </c>
      <c r="H38" s="1164"/>
      <c r="I38" s="1164"/>
      <c r="J38" s="1165"/>
      <c r="K38" s="297" t="s">
        <v>477</v>
      </c>
      <c r="L38" s="297" t="s">
        <v>477</v>
      </c>
      <c r="M38" s="298">
        <v>1</v>
      </c>
      <c r="N38" s="299" t="s">
        <v>477</v>
      </c>
      <c r="O38" s="293"/>
    </row>
    <row r="39" spans="1:16" x14ac:dyDescent="0.15">
      <c r="A39" s="248"/>
      <c r="B39" s="244"/>
      <c r="C39" s="244"/>
      <c r="D39" s="244"/>
      <c r="E39" s="244"/>
      <c r="F39" s="244"/>
      <c r="G39" s="1163" t="s">
        <v>498</v>
      </c>
      <c r="H39" s="1164"/>
      <c r="I39" s="1164"/>
      <c r="J39" s="1165"/>
      <c r="K39" s="300">
        <v>-151627</v>
      </c>
      <c r="L39" s="300">
        <v>-5366</v>
      </c>
      <c r="M39" s="301">
        <v>-3176</v>
      </c>
      <c r="N39" s="302">
        <v>69</v>
      </c>
      <c r="O39" s="293"/>
    </row>
    <row r="40" spans="1:16" ht="27" customHeight="1" x14ac:dyDescent="0.15">
      <c r="A40" s="248"/>
      <c r="B40" s="244"/>
      <c r="C40" s="244"/>
      <c r="D40" s="244"/>
      <c r="E40" s="244"/>
      <c r="F40" s="244"/>
      <c r="G40" s="1160" t="s">
        <v>499</v>
      </c>
      <c r="H40" s="1161"/>
      <c r="I40" s="1161"/>
      <c r="J40" s="1162"/>
      <c r="K40" s="300">
        <v>-779467</v>
      </c>
      <c r="L40" s="300">
        <v>-27583</v>
      </c>
      <c r="M40" s="301">
        <v>-27766</v>
      </c>
      <c r="N40" s="302">
        <v>-0.7</v>
      </c>
      <c r="O40" s="293"/>
    </row>
    <row r="41" spans="1:16" x14ac:dyDescent="0.15">
      <c r="A41" s="248"/>
      <c r="B41" s="244"/>
      <c r="C41" s="244"/>
      <c r="D41" s="244"/>
      <c r="E41" s="244"/>
      <c r="F41" s="244"/>
      <c r="G41" s="1166" t="s">
        <v>278</v>
      </c>
      <c r="H41" s="1167"/>
      <c r="I41" s="1167"/>
      <c r="J41" s="1168"/>
      <c r="K41" s="294">
        <v>343418</v>
      </c>
      <c r="L41" s="300">
        <v>12153</v>
      </c>
      <c r="M41" s="301">
        <v>11838</v>
      </c>
      <c r="N41" s="302">
        <v>2.7</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55" t="s">
        <v>468</v>
      </c>
      <c r="J49" s="1157" t="s">
        <v>503</v>
      </c>
      <c r="K49" s="1158"/>
      <c r="L49" s="1158"/>
      <c r="M49" s="1158"/>
      <c r="N49" s="1159"/>
    </row>
    <row r="50" spans="1:14" x14ac:dyDescent="0.15">
      <c r="A50" s="248"/>
      <c r="B50" s="244"/>
      <c r="C50" s="244"/>
      <c r="D50" s="244"/>
      <c r="E50" s="244"/>
      <c r="F50" s="244"/>
      <c r="G50" s="312"/>
      <c r="H50" s="313"/>
      <c r="I50" s="1156"/>
      <c r="J50" s="314" t="s">
        <v>504</v>
      </c>
      <c r="K50" s="315" t="s">
        <v>505</v>
      </c>
      <c r="L50" s="316" t="s">
        <v>506</v>
      </c>
      <c r="M50" s="317" t="s">
        <v>507</v>
      </c>
      <c r="N50" s="318" t="s">
        <v>508</v>
      </c>
    </row>
    <row r="51" spans="1:14" x14ac:dyDescent="0.15">
      <c r="A51" s="248"/>
      <c r="B51" s="244"/>
      <c r="C51" s="244"/>
      <c r="D51" s="244"/>
      <c r="E51" s="244"/>
      <c r="F51" s="244"/>
      <c r="G51" s="310" t="s">
        <v>509</v>
      </c>
      <c r="H51" s="311"/>
      <c r="I51" s="319">
        <v>536214</v>
      </c>
      <c r="J51" s="320">
        <v>18877</v>
      </c>
      <c r="K51" s="321">
        <v>23.5</v>
      </c>
      <c r="L51" s="322">
        <v>42839</v>
      </c>
      <c r="M51" s="323">
        <v>-13.3</v>
      </c>
      <c r="N51" s="324">
        <v>36.799999999999997</v>
      </c>
    </row>
    <row r="52" spans="1:14" x14ac:dyDescent="0.15">
      <c r="A52" s="248"/>
      <c r="B52" s="244"/>
      <c r="C52" s="244"/>
      <c r="D52" s="244"/>
      <c r="E52" s="244"/>
      <c r="F52" s="244"/>
      <c r="G52" s="325"/>
      <c r="H52" s="326" t="s">
        <v>510</v>
      </c>
      <c r="I52" s="327">
        <v>492279</v>
      </c>
      <c r="J52" s="328">
        <v>17331</v>
      </c>
      <c r="K52" s="329">
        <v>65.7</v>
      </c>
      <c r="L52" s="330">
        <v>22027</v>
      </c>
      <c r="M52" s="331">
        <v>-17.100000000000001</v>
      </c>
      <c r="N52" s="332">
        <v>82.8</v>
      </c>
    </row>
    <row r="53" spans="1:14" x14ac:dyDescent="0.15">
      <c r="A53" s="248"/>
      <c r="B53" s="244"/>
      <c r="C53" s="244"/>
      <c r="D53" s="244"/>
      <c r="E53" s="244"/>
      <c r="F53" s="244"/>
      <c r="G53" s="310" t="s">
        <v>511</v>
      </c>
      <c r="H53" s="311"/>
      <c r="I53" s="319">
        <v>924301</v>
      </c>
      <c r="J53" s="320">
        <v>32483</v>
      </c>
      <c r="K53" s="321">
        <v>72.099999999999994</v>
      </c>
      <c r="L53" s="322">
        <v>46819</v>
      </c>
      <c r="M53" s="323">
        <v>9.3000000000000007</v>
      </c>
      <c r="N53" s="324">
        <v>62.8</v>
      </c>
    </row>
    <row r="54" spans="1:14" x14ac:dyDescent="0.15">
      <c r="A54" s="248"/>
      <c r="B54" s="244"/>
      <c r="C54" s="244"/>
      <c r="D54" s="244"/>
      <c r="E54" s="244"/>
      <c r="F54" s="244"/>
      <c r="G54" s="325"/>
      <c r="H54" s="326" t="s">
        <v>510</v>
      </c>
      <c r="I54" s="327">
        <v>543299</v>
      </c>
      <c r="J54" s="328">
        <v>19093</v>
      </c>
      <c r="K54" s="329">
        <v>10.199999999999999</v>
      </c>
      <c r="L54" s="330">
        <v>24121</v>
      </c>
      <c r="M54" s="331">
        <v>9.5</v>
      </c>
      <c r="N54" s="332">
        <v>0.7</v>
      </c>
    </row>
    <row r="55" spans="1:14" x14ac:dyDescent="0.15">
      <c r="A55" s="248"/>
      <c r="B55" s="244"/>
      <c r="C55" s="244"/>
      <c r="D55" s="244"/>
      <c r="E55" s="244"/>
      <c r="F55" s="244"/>
      <c r="G55" s="310" t="s">
        <v>512</v>
      </c>
      <c r="H55" s="311"/>
      <c r="I55" s="319">
        <v>937832</v>
      </c>
      <c r="J55" s="320">
        <v>32996</v>
      </c>
      <c r="K55" s="321">
        <v>1.6</v>
      </c>
      <c r="L55" s="322">
        <v>53270</v>
      </c>
      <c r="M55" s="323">
        <v>13.8</v>
      </c>
      <c r="N55" s="324">
        <v>-12.2</v>
      </c>
    </row>
    <row r="56" spans="1:14" x14ac:dyDescent="0.15">
      <c r="A56" s="248"/>
      <c r="B56" s="244"/>
      <c r="C56" s="244"/>
      <c r="D56" s="244"/>
      <c r="E56" s="244"/>
      <c r="F56" s="244"/>
      <c r="G56" s="325"/>
      <c r="H56" s="326" t="s">
        <v>510</v>
      </c>
      <c r="I56" s="327">
        <v>678319</v>
      </c>
      <c r="J56" s="328">
        <v>23865</v>
      </c>
      <c r="K56" s="329">
        <v>25</v>
      </c>
      <c r="L56" s="330">
        <v>24316</v>
      </c>
      <c r="M56" s="331">
        <v>0.8</v>
      </c>
      <c r="N56" s="332">
        <v>24.2</v>
      </c>
    </row>
    <row r="57" spans="1:14" x14ac:dyDescent="0.15">
      <c r="A57" s="248"/>
      <c r="B57" s="244"/>
      <c r="C57" s="244"/>
      <c r="D57" s="244"/>
      <c r="E57" s="244"/>
      <c r="F57" s="244"/>
      <c r="G57" s="310" t="s">
        <v>513</v>
      </c>
      <c r="H57" s="311"/>
      <c r="I57" s="319">
        <v>808398</v>
      </c>
      <c r="J57" s="320">
        <v>28551</v>
      </c>
      <c r="K57" s="321">
        <v>-13.5</v>
      </c>
      <c r="L57" s="322">
        <v>53292</v>
      </c>
      <c r="M57" s="323">
        <v>0</v>
      </c>
      <c r="N57" s="324">
        <v>-13.5</v>
      </c>
    </row>
    <row r="58" spans="1:14" x14ac:dyDescent="0.15">
      <c r="A58" s="248"/>
      <c r="B58" s="244"/>
      <c r="C58" s="244"/>
      <c r="D58" s="244"/>
      <c r="E58" s="244"/>
      <c r="F58" s="244"/>
      <c r="G58" s="325"/>
      <c r="H58" s="326" t="s">
        <v>510</v>
      </c>
      <c r="I58" s="327">
        <v>459957</v>
      </c>
      <c r="J58" s="328">
        <v>16245</v>
      </c>
      <c r="K58" s="329">
        <v>-31.9</v>
      </c>
      <c r="L58" s="330">
        <v>28900</v>
      </c>
      <c r="M58" s="331">
        <v>18.899999999999999</v>
      </c>
      <c r="N58" s="332">
        <v>-50.8</v>
      </c>
    </row>
    <row r="59" spans="1:14" x14ac:dyDescent="0.15">
      <c r="A59" s="248"/>
      <c r="B59" s="244"/>
      <c r="C59" s="244"/>
      <c r="D59" s="244"/>
      <c r="E59" s="244"/>
      <c r="F59" s="244"/>
      <c r="G59" s="310" t="s">
        <v>514</v>
      </c>
      <c r="H59" s="311"/>
      <c r="I59" s="319">
        <v>605049</v>
      </c>
      <c r="J59" s="320">
        <v>21411</v>
      </c>
      <c r="K59" s="321">
        <v>-25</v>
      </c>
      <c r="L59" s="322">
        <v>49919</v>
      </c>
      <c r="M59" s="323">
        <v>-6.3</v>
      </c>
      <c r="N59" s="324">
        <v>-18.7</v>
      </c>
    </row>
    <row r="60" spans="1:14" x14ac:dyDescent="0.15">
      <c r="A60" s="248"/>
      <c r="B60" s="244"/>
      <c r="C60" s="244"/>
      <c r="D60" s="244"/>
      <c r="E60" s="244"/>
      <c r="F60" s="244"/>
      <c r="G60" s="325"/>
      <c r="H60" s="326" t="s">
        <v>510</v>
      </c>
      <c r="I60" s="333">
        <v>446706</v>
      </c>
      <c r="J60" s="328">
        <v>15808</v>
      </c>
      <c r="K60" s="329">
        <v>-2.7</v>
      </c>
      <c r="L60" s="330">
        <v>26398</v>
      </c>
      <c r="M60" s="331">
        <v>-8.6999999999999993</v>
      </c>
      <c r="N60" s="332">
        <v>6</v>
      </c>
    </row>
    <row r="61" spans="1:14" x14ac:dyDescent="0.15">
      <c r="A61" s="248"/>
      <c r="B61" s="244"/>
      <c r="C61" s="244"/>
      <c r="D61" s="244"/>
      <c r="E61" s="244"/>
      <c r="F61" s="244"/>
      <c r="G61" s="310" t="s">
        <v>515</v>
      </c>
      <c r="H61" s="334"/>
      <c r="I61" s="335">
        <v>762359</v>
      </c>
      <c r="J61" s="336">
        <v>26864</v>
      </c>
      <c r="K61" s="337">
        <v>11.7</v>
      </c>
      <c r="L61" s="338">
        <v>49228</v>
      </c>
      <c r="M61" s="339">
        <v>0.7</v>
      </c>
      <c r="N61" s="324">
        <v>11</v>
      </c>
    </row>
    <row r="62" spans="1:14" x14ac:dyDescent="0.15">
      <c r="A62" s="248"/>
      <c r="B62" s="244"/>
      <c r="C62" s="244"/>
      <c r="D62" s="244"/>
      <c r="E62" s="244"/>
      <c r="F62" s="244"/>
      <c r="G62" s="325"/>
      <c r="H62" s="326" t="s">
        <v>510</v>
      </c>
      <c r="I62" s="327">
        <v>524112</v>
      </c>
      <c r="J62" s="328">
        <v>18468</v>
      </c>
      <c r="K62" s="329">
        <v>13.3</v>
      </c>
      <c r="L62" s="330">
        <v>25152</v>
      </c>
      <c r="M62" s="331">
        <v>0.7</v>
      </c>
      <c r="N62" s="332">
        <v>12.6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69" t="s">
        <v>3</v>
      </c>
      <c r="D47" s="1169"/>
      <c r="E47" s="1170"/>
      <c r="F47" s="11">
        <v>33.44</v>
      </c>
      <c r="G47" s="12">
        <v>33.35</v>
      </c>
      <c r="H47" s="12">
        <v>32.93</v>
      </c>
      <c r="I47" s="12">
        <v>32.79</v>
      </c>
      <c r="J47" s="13">
        <v>32.090000000000003</v>
      </c>
    </row>
    <row r="48" spans="2:10" ht="57.75" customHeight="1" x14ac:dyDescent="0.15">
      <c r="B48" s="14"/>
      <c r="C48" s="1171" t="s">
        <v>4</v>
      </c>
      <c r="D48" s="1171"/>
      <c r="E48" s="1172"/>
      <c r="F48" s="15">
        <v>11.41</v>
      </c>
      <c r="G48" s="16">
        <v>10.09</v>
      </c>
      <c r="H48" s="16">
        <v>11.77</v>
      </c>
      <c r="I48" s="16">
        <v>6.92</v>
      </c>
      <c r="J48" s="17">
        <v>7.75</v>
      </c>
    </row>
    <row r="49" spans="2:10" ht="57.75" customHeight="1" thickBot="1" x14ac:dyDescent="0.2">
      <c r="B49" s="18"/>
      <c r="C49" s="1173" t="s">
        <v>5</v>
      </c>
      <c r="D49" s="1173"/>
      <c r="E49" s="1174"/>
      <c r="F49" s="19">
        <v>0.15</v>
      </c>
      <c r="G49" s="20" t="s">
        <v>522</v>
      </c>
      <c r="H49" s="20">
        <v>1.9</v>
      </c>
      <c r="I49" s="20" t="s">
        <v>523</v>
      </c>
      <c r="J49" s="21">
        <v>1.06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2017-04-18T11:02:22Z</cp:lastPrinted>
  <dcterms:created xsi:type="dcterms:W3CDTF">2017-02-15T20:57:03Z</dcterms:created>
  <dcterms:modified xsi:type="dcterms:W3CDTF">2017-04-18T11:02:25Z</dcterms:modified>
  <cp:category/>
</cp:coreProperties>
</file>