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10.2.0.20\共有フォルダ\03都市建設部\03上下水道課\00上水道係\07財政計画、資金計画及び経営分析に関すること\経営分析\"/>
    </mc:Choice>
  </mc:AlternateContent>
  <xr:revisionPtr revIDLastSave="0" documentId="13_ncr:1_{76879C46-1C91-4F8E-B82C-F83CF346C205}" xr6:coauthVersionLast="45" xr6:coauthVersionMax="45" xr10:uidLastSave="{00000000-0000-0000-0000-000000000000}"/>
  <workbookProtection workbookAlgorithmName="SHA-512" workbookHashValue="TPK/OoDwy7445xouV6XtFXn1ICfoudsPLp17/1jBbVyMbYjFpu7LrKaQvnfqXpLDXGepFU/1JZZLfbZ8dVQK+A==" workbookSaltValue="VCx4Rh/O01m6GRSXYRjnUA=="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AT8" i="4" s="1"/>
  <c r="R6" i="5"/>
  <c r="AL8" i="4" s="1"/>
  <c r="Q6" i="5"/>
  <c r="P6" i="5"/>
  <c r="P10" i="4" s="1"/>
  <c r="O6" i="5"/>
  <c r="N6" i="5"/>
  <c r="M6" i="5"/>
  <c r="L6" i="5"/>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F85" i="4"/>
  <c r="E85" i="4"/>
  <c r="BB10" i="4"/>
  <c r="AT10" i="4"/>
  <c r="W10" i="4"/>
  <c r="I10" i="4"/>
  <c r="B10" i="4"/>
  <c r="AD8" i="4"/>
  <c r="W8" i="4"/>
  <c r="I8" i="4"/>
  <c r="B8"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<sst xmlns="http://schemas.openxmlformats.org/spreadsheetml/2006/main" count="228" uniqueCount="113">
  <si>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</si>
  <si>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</si>
  <si>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</si>
  <si>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</si>
  <si>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</si>
  <si>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</si>
  <si>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</si>
  <si>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</si>
  <si>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</si>
  <si>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</si>
  <si>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</si>
  <si>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</si>
  <si>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</si>
  <si>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</si>
  <si>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</si>
  <si>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</si>
  <si>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</si>
  <si>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</si>
  <si>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</si>
  <si>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</si>
  <si>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</si>
  <si>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</si>
  <si>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</si>
  <si>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</si>
  <si>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</si>
  <si>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</si>
  <si>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</si>
  <si>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</si>
  <si>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</si>
  <si>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</si>
  <si>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</si>
  <si>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</si>
  <si>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</si>
  <si>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</si>
  <si>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</si>
  <si>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</si>
  <si>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</si>
  <si>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</si>
  <si>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</si>
  <si>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</si>
  <si>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</si>
  <si>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</si>
  <si>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</si>
  <si>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</si>
  <si>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</si>
  <si>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</si>
  <si>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</si>
  <si>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</si>
  <si>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</si>
  <si>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</si>
  <si>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</si>
  <si>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</si>
  <si>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</si>
  <si>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</si>
  <si>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</si>
  <si>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</si>
  <si>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</si>
  <si>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</si>
  <si>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</si>
  <si>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</si>
  <si>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</si>
  <si>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</si>
  <si>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</si>
  <si>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</si>
  <si>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</si>
  <si>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</si>
  <si>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</si>
  <si>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</si>
  <si>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</si>
  <si>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</si>
  <si>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</si>
  <si>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</si>
  <si>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</si>
  <si>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</si>
  <si>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</si>
  <si>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</si>
  <si>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</si>
  <si>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</si>
  <si>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</si>
  <si>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</si>
  <si>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</si>
  <si>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</si>
  <si>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</si>
  <si>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</si>
  <si>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</si>
  <si>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</si>
  <si>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</si>
  <si>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</si>
  <si>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</si>
  <si>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</si>
  <si>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</si>
  <si>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</si>
  <si>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</si>
  <si>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斑鳩町</t>
  </si>
  <si>
    <t>法適用</t>
  </si>
  <si>
    <t>水道事業</t>
  </si>
  <si>
    <t>末端給水事業</t>
  </si>
  <si>
    <t>A6</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</si>
  <si>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</si>
  <si>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</si>
  <si>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</si>
  <si>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</si>
  <si>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</si>
  <si>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</si>
  <si>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</si>
  <si>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</si>
  <si>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</si>
  <si>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</si>
  <si>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</si>
  <si>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</si>
  <si>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①有形固定資産減価償却率は、類似団体の平均を上回っており、施設や管路の老朽化が進んでおり、今後の更進需要の高まりが予想される。
②老朽管の更新を行っているものの、類似団体平均値よりも高くなっており、引き続き対応年数を経過した管路の更新を計画的に勤めていく必要がある。
③管路更新率は、公共下水道事業と連携した管路更新を進めていることから、類似団体平均値よりも高い数字を維持しているが、管路経年化率は、平均値を上回っていることから、法定年数を経過した管路に対する更新事業を進めていく必要がある。</t>
    <rPh sb="1" eb="3">
      <t>ユウケイ</t>
    </rPh>
    <rPh sb="3" eb="7">
      <t>コテイシサン</t>
    </rPh>
    <rPh sb="7" eb="12">
      <t>ゲンカショウキャクリツ</t>
    </rPh>
    <rPh sb="14" eb="16">
      <t>ルイジ</t>
    </rPh>
    <rPh sb="16" eb="18">
      <t>ダンタイ</t>
    </rPh>
    <rPh sb="19" eb="21">
      <t>ヘイキン</t>
    </rPh>
    <rPh sb="22" eb="24">
      <t>ウワマワ</t>
    </rPh>
    <rPh sb="29" eb="31">
      <t>シセツ</t>
    </rPh>
    <rPh sb="32" eb="34">
      <t>カンロ</t>
    </rPh>
    <rPh sb="35" eb="38">
      <t>ロウキュウカ</t>
    </rPh>
    <rPh sb="39" eb="40">
      <t>スス</t>
    </rPh>
    <rPh sb="45" eb="47">
      <t>コンゴ</t>
    </rPh>
    <rPh sb="48" eb="49">
      <t>コウ</t>
    </rPh>
    <rPh sb="49" eb="50">
      <t>シン</t>
    </rPh>
    <rPh sb="50" eb="52">
      <t>ジュヨウ</t>
    </rPh>
    <rPh sb="53" eb="54">
      <t>タカ</t>
    </rPh>
    <rPh sb="57" eb="59">
      <t>ヨソウ</t>
    </rPh>
    <rPh sb="65" eb="67">
      <t>ロウキュウ</t>
    </rPh>
    <rPh sb="67" eb="68">
      <t>カン</t>
    </rPh>
    <rPh sb="69" eb="71">
      <t>コウシン</t>
    </rPh>
    <rPh sb="72" eb="73">
      <t>オコナ</t>
    </rPh>
    <rPh sb="81" eb="88">
      <t>ルイジダンタイヘイキンチ</t>
    </rPh>
    <rPh sb="91" eb="92">
      <t>タカ</t>
    </rPh>
    <rPh sb="99" eb="100">
      <t>ヒ</t>
    </rPh>
    <rPh sb="101" eb="102">
      <t>ツヅ</t>
    </rPh>
    <rPh sb="103" eb="105">
      <t>タイオウ</t>
    </rPh>
    <rPh sb="105" eb="107">
      <t>ネンスウ</t>
    </rPh>
    <rPh sb="108" eb="110">
      <t>ケイカ</t>
    </rPh>
    <rPh sb="112" eb="114">
      <t>カンロ</t>
    </rPh>
    <rPh sb="115" eb="117">
      <t>コウシン</t>
    </rPh>
    <rPh sb="118" eb="120">
      <t>ケイカク</t>
    </rPh>
    <rPh sb="120" eb="121">
      <t>テキ</t>
    </rPh>
    <rPh sb="122" eb="123">
      <t>ツト</t>
    </rPh>
    <rPh sb="127" eb="129">
      <t>ヒツヨウ</t>
    </rPh>
    <rPh sb="135" eb="137">
      <t>カンロ</t>
    </rPh>
    <rPh sb="137" eb="140">
      <t>コウシンリツ</t>
    </rPh>
    <rPh sb="142" eb="144">
      <t>コウキョウ</t>
    </rPh>
    <rPh sb="144" eb="147">
      <t>ゲスイドウ</t>
    </rPh>
    <rPh sb="147" eb="149">
      <t>ジギョウ</t>
    </rPh>
    <rPh sb="150" eb="152">
      <t>レンケイ</t>
    </rPh>
    <rPh sb="154" eb="156">
      <t>カンロ</t>
    </rPh>
    <rPh sb="156" eb="158">
      <t>コウシン</t>
    </rPh>
    <rPh sb="159" eb="160">
      <t>スス</t>
    </rPh>
    <rPh sb="169" eb="171">
      <t>ルイジ</t>
    </rPh>
    <rPh sb="171" eb="173">
      <t>ダンタイ</t>
    </rPh>
    <rPh sb="179" eb="180">
      <t>タカ</t>
    </rPh>
    <rPh sb="181" eb="183">
      <t>スウジ</t>
    </rPh>
    <rPh sb="184" eb="186">
      <t>イジ</t>
    </rPh>
    <rPh sb="200" eb="203">
      <t>ヘイキンチ</t>
    </rPh>
    <rPh sb="204" eb="206">
      <t>ウワマワ</t>
    </rPh>
    <rPh sb="215" eb="219">
      <t>ホウテイネンスウ</t>
    </rPh>
    <rPh sb="220" eb="222">
      <t>ケイカ</t>
    </rPh>
    <rPh sb="224" eb="226">
      <t>カンロ</t>
    </rPh>
    <rPh sb="227" eb="228">
      <t>タイ</t>
    </rPh>
    <rPh sb="230" eb="232">
      <t>コウシン</t>
    </rPh>
    <rPh sb="232" eb="234">
      <t>ジギョウ</t>
    </rPh>
    <rPh sb="235" eb="236">
      <t>スス</t>
    </rPh>
    <rPh sb="240" eb="242">
      <t>ヒツヨウ</t>
    </rPh>
    <phoneticPr fontId="4"/>
  </si>
  <si>
    <t>①経常収支比率は新型コロナウイルス感染症対策として、基本料金の減免を実施したことにより、単年ではあるが１００％を下回っている。
②累積欠損比率は０％である。
③流動比率については、１００％を上回っており、短期的な債務への支払い能力は、有している。
④老朽管の更新事業を企業債借入により実施しており、今後も同水準で水位するものと予想される。
⑤料金回収率は、新型コロナウイルス感染症対策として基本料金の減免をしており、当年度の数値は低下している。
⑥給水原価については、経常費用の増加により多少上昇しているものの、ほぼ横ばいとなっている。
⑦施設利用率については、全体的に数値はやや低いが、類似団体平均値と同じような動きで推移している。
⑧有収率については、全国平均に比べ高い水準を維持しており、今後もこの水準を保つために、効果的な漏水対策を検討していく。</t>
    <rPh sb="1" eb="3">
      <t>ケイジョウ</t>
    </rPh>
    <rPh sb="3" eb="5">
      <t>シュウシ</t>
    </rPh>
    <rPh sb="5" eb="7">
      <t>ヒリツ</t>
    </rPh>
    <rPh sb="8" eb="10">
      <t>シンガタ</t>
    </rPh>
    <rPh sb="17" eb="20">
      <t>カンセンショウ</t>
    </rPh>
    <rPh sb="20" eb="22">
      <t>タイサク</t>
    </rPh>
    <rPh sb="26" eb="28">
      <t>キホン</t>
    </rPh>
    <rPh sb="28" eb="30">
      <t>リョウキン</t>
    </rPh>
    <rPh sb="31" eb="33">
      <t>ゲンメン</t>
    </rPh>
    <rPh sb="34" eb="36">
      <t>ジッシ</t>
    </rPh>
    <rPh sb="44" eb="45">
      <t>タン</t>
    </rPh>
    <rPh sb="45" eb="46">
      <t>ネン</t>
    </rPh>
    <rPh sb="55" eb="57">
      <t>シタマワ</t>
    </rPh>
    <rPh sb="64" eb="66">
      <t>ルイセキ</t>
    </rPh>
    <rPh sb="66" eb="68">
      <t>ケッソン</t>
    </rPh>
    <rPh sb="68" eb="70">
      <t>ヒリツ</t>
    </rPh>
    <rPh sb="79" eb="81">
      <t>リュウドウ</t>
    </rPh>
    <rPh sb="81" eb="83">
      <t>ヒリツ</t>
    </rPh>
    <rPh sb="94" eb="96">
      <t>ウワマワ</t>
    </rPh>
    <rPh sb="101" eb="104">
      <t>タンキテキ</t>
    </rPh>
    <rPh sb="105" eb="107">
      <t>サイム</t>
    </rPh>
    <rPh sb="109" eb="111">
      <t>シハラ</t>
    </rPh>
    <rPh sb="112" eb="114">
      <t>ノウリョク</t>
    </rPh>
    <rPh sb="116" eb="117">
      <t>ユウ</t>
    </rPh>
    <rPh sb="124" eb="127">
      <t>ロウキュウカン</t>
    </rPh>
    <rPh sb="128" eb="130">
      <t>コウシン</t>
    </rPh>
    <rPh sb="130" eb="132">
      <t>ジギョウ</t>
    </rPh>
    <rPh sb="133" eb="136">
      <t>キギョウサイ</t>
    </rPh>
    <rPh sb="136" eb="138">
      <t>カリイレ</t>
    </rPh>
    <rPh sb="141" eb="143">
      <t>ジッシ</t>
    </rPh>
    <rPh sb="148" eb="150">
      <t>コンゴ</t>
    </rPh>
    <rPh sb="151" eb="154">
      <t>ドウスイジュン</t>
    </rPh>
    <rPh sb="155" eb="157">
      <t>スイイ</t>
    </rPh>
    <rPh sb="162" eb="164">
      <t>ヨソウ</t>
    </rPh>
    <rPh sb="170" eb="172">
      <t>リョウキン</t>
    </rPh>
    <rPh sb="172" eb="175">
      <t>カイシュウリツ</t>
    </rPh>
    <rPh sb="177" eb="179">
      <t>シンガタ</t>
    </rPh>
    <rPh sb="194" eb="196">
      <t>キホン</t>
    </rPh>
    <rPh sb="196" eb="198">
      <t>リョウキン</t>
    </rPh>
    <rPh sb="199" eb="201">
      <t>ゲンメン</t>
    </rPh>
    <rPh sb="206" eb="207">
      <t>サ</t>
    </rPh>
    <rPh sb="208" eb="211">
      <t>トウネンド</t>
    </rPh>
    <rPh sb="212" eb="214">
      <t>スウチ</t>
    </rPh>
    <rPh sb="215" eb="217">
      <t>テイカ</t>
    </rPh>
    <rPh sb="246" eb="248">
      <t>ジョウショウ</t>
    </rPh>
    <rPh sb="258" eb="259">
      <t>ヨコ</t>
    </rPh>
    <rPh sb="360" eb="362">
      <t>コウカ</t>
    </rPh>
    <rPh sb="362" eb="363">
      <t>テキ</t>
    </rPh>
    <phoneticPr fontId="4"/>
  </si>
  <si>
    <t xml:space="preserve"> 令和４年度においては、新型コロナウイルス感染症対策として、水道基本料金の減免を行ったので料金回収率が下がるなど、経常収支比率が減少している。
　近年、水需要の減少など本町水道事業を取り巻く環境は、毎年厳しいものとなっている。
　このような環境下で水道施設の減価償却が進み、管路の老朽化が進むなど、更新需要も高まっており、これにあてる財源が課題となっている。今後も安全な水を安定して供給していくためにも、更なる事業運営の効率化が求められている。</t>
    <rPh sb="1" eb="2">
      <t>レイ</t>
    </rPh>
    <rPh sb="2" eb="3">
      <t>ワ</t>
    </rPh>
    <rPh sb="4" eb="6">
      <t>ネンド</t>
    </rPh>
    <rPh sb="12" eb="14">
      <t>シンガタ</t>
    </rPh>
    <rPh sb="21" eb="24">
      <t>カンセンショウ</t>
    </rPh>
    <rPh sb="24" eb="26">
      <t>タイサク</t>
    </rPh>
    <rPh sb="30" eb="32">
      <t>スイドウ</t>
    </rPh>
    <rPh sb="32" eb="36">
      <t>キホンリョウキン</t>
    </rPh>
    <rPh sb="37" eb="39">
      <t>ゲンメン</t>
    </rPh>
    <rPh sb="40" eb="41">
      <t>オコナ</t>
    </rPh>
    <rPh sb="45" eb="47">
      <t>リョウキン</t>
    </rPh>
    <rPh sb="47" eb="50">
      <t>カイシュウリツ</t>
    </rPh>
    <rPh sb="51" eb="52">
      <t>サ</t>
    </rPh>
    <rPh sb="57" eb="59">
      <t>ケイジョウ</t>
    </rPh>
    <rPh sb="59" eb="61">
      <t>シュウシ</t>
    </rPh>
    <rPh sb="61" eb="63">
      <t>ヒリツ</t>
    </rPh>
    <rPh sb="64" eb="66">
      <t>ゲンショウ</t>
    </rPh>
    <rPh sb="73" eb="75">
      <t>キンネン</t>
    </rPh>
    <rPh sb="76" eb="77">
      <t>ミズ</t>
    </rPh>
    <rPh sb="77" eb="79">
      <t>ジュヨウ</t>
    </rPh>
    <rPh sb="80" eb="82">
      <t>ゲンショウ</t>
    </rPh>
    <rPh sb="84" eb="86">
      <t>ホンチョウ</t>
    </rPh>
    <rPh sb="86" eb="88">
      <t>スイドウ</t>
    </rPh>
    <rPh sb="88" eb="90">
      <t>ジギョウ</t>
    </rPh>
    <rPh sb="91" eb="92">
      <t>ト</t>
    </rPh>
    <rPh sb="93" eb="94">
      <t>マ</t>
    </rPh>
    <rPh sb="95" eb="97">
      <t>カンキョウ</t>
    </rPh>
    <rPh sb="129" eb="133">
      <t>ゲンカショウキャク</t>
    </rPh>
    <rPh sb="191" eb="193">
      <t>キョウキュウ</t>
    </rPh>
    <rPh sb="202" eb="203">
      <t>サラ</t>
    </rPh>
    <rPh sb="205" eb="207">
      <t>ジギョウ</t>
    </rPh>
    <rPh sb="207" eb="209">
      <t>ウンエイ</t>
    </rPh>
    <rPh sb="210" eb="212">
      <t>コウリツ</t>
    </rPh>
    <rPh sb="212" eb="213">
      <t>カ</t>
    </rPh>
    <rPh sb="214" eb="215">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</si>
</sst>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1.38</c:v>
                </c:pt>
                <c:pt idx="1">
                  <c:v>1.24</c:v>
                </c:pt>
                <c:pt idx="2">
                  <c:v>1.41</c:v>
                </c:pt>
                <c:pt idx="3">
                  <c:v>1.25</c:v>
                </c:pt>
                <c:pt idx="4">
                  <c:v>1.62</c:v>
                </c:pt>
              </c:numCache>
            </c:numRef>
          </c:val>
          <c:extLst>
            <c:ext xmlns:c16="http://schemas.microsoft.com/office/drawing/2014/chart" uri="{C3380CC4-5D6E-409C-BE32-E72D297353CC}">
              <c16:uniqueId val="{00000000-66F9-40F7-841D-F78C88B077A8}"/>
            </c:ext>
          </c:extLst>
        </c:ser>
        <c:dLbls>
          <c:showLegendKey val="0"/>
          <c:showVal val="0"/>
          <c:showCatName val="0"/>
          <c:showSerName val="0"/>
          <c:showPercent val="0"/>
          <c:showBubbleSize val="0"/>
        </c:dLbls>
        <c:gapWidth val="150"/>
        <c:axId val="105780704"/>
        <c:axId val="105781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66F9-40F7-841D-F78C88B077A8}"/>
            </c:ext>
          </c:extLst>
        </c:ser>
        <c:dLbls>
          <c:showLegendKey val="0"/>
          <c:showVal val="0"/>
          <c:showCatName val="0"/>
          <c:showSerName val="0"/>
          <c:showPercent val="0"/>
          <c:showBubbleSize val="0"/>
        </c:dLbls>
        <c:marker val="1"/>
        <c:smooth val="0"/>
        <c:axId val="105780704"/>
        <c:axId val="105781880"/>
      </c:lineChart>
      <c:dateAx>
        <c:axId val="105780704"/>
        <c:scaling>
          <c:orientation val="minMax"/>
        </c:scaling>
        <c:delete val="1"/>
        <c:axPos val="b"/>
        <c:numFmt formatCode="&quot;H&quot;yy" sourceLinked="1"/>
        <c:majorTickMark val="none"/>
        <c:minorTickMark val="none"/>
        <c:tickLblPos val="none"/>
        <c:crossAx val="105781880"/>
        <c:crosses val="autoZero"/>
        <c:auto val="1"/>
        <c:lblOffset val="100"/>
        <c:baseTimeUnit val="years"/>
      </c:dateAx>
      <c:valAx>
        <c:axId val="105781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8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51.68</c:v>
                </c:pt>
                <c:pt idx="1">
                  <c:v>51.34</c:v>
                </c:pt>
                <c:pt idx="2">
                  <c:v>53.43</c:v>
                </c:pt>
                <c:pt idx="3">
                  <c:v>52.34</c:v>
                </c:pt>
                <c:pt idx="4">
                  <c:v>51.86</c:v>
                </c:pt>
              </c:numCache>
            </c:numRef>
          </c:val>
          <c:extLst>
            <c:ext xmlns:c16="http://schemas.microsoft.com/office/drawing/2014/chart" uri="{C3380CC4-5D6E-409C-BE32-E72D297353CC}">
              <c16:uniqueId val="{00000000-E858-45E2-973A-8CAB7D9B8141}"/>
            </c:ext>
          </c:extLst>
        </c:ser>
        <c:dLbls>
          <c:showLegendKey val="0"/>
          <c:showVal val="0"/>
          <c:showCatName val="0"/>
          <c:showSerName val="0"/>
          <c:showPercent val="0"/>
          <c:showBubbleSize val="0"/>
        </c:dLbls>
        <c:gapWidth val="150"/>
        <c:axId val="167160704"/>
        <c:axId val="167160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E858-45E2-973A-8CAB7D9B8141}"/>
            </c:ext>
          </c:extLst>
        </c:ser>
        <c:dLbls>
          <c:showLegendKey val="0"/>
          <c:showVal val="0"/>
          <c:showCatName val="0"/>
          <c:showSerName val="0"/>
          <c:showPercent val="0"/>
          <c:showBubbleSize val="0"/>
        </c:dLbls>
        <c:marker val="1"/>
        <c:smooth val="0"/>
        <c:axId val="167160704"/>
        <c:axId val="167160312"/>
      </c:lineChart>
      <c:dateAx>
        <c:axId val="167160704"/>
        <c:scaling>
          <c:orientation val="minMax"/>
        </c:scaling>
        <c:delete val="1"/>
        <c:axPos val="b"/>
        <c:numFmt formatCode="&quot;H&quot;yy" sourceLinked="1"/>
        <c:majorTickMark val="none"/>
        <c:minorTickMark val="none"/>
        <c:tickLblPos val="none"/>
        <c:crossAx val="167160312"/>
        <c:crosses val="autoZero"/>
        <c:auto val="1"/>
        <c:lblOffset val="100"/>
        <c:baseTimeUnit val="years"/>
      </c:dateAx>
      <c:valAx>
        <c:axId val="167160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16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94.08</c:v>
                </c:pt>
                <c:pt idx="1">
                  <c:v>93.84</c:v>
                </c:pt>
                <c:pt idx="2">
                  <c:v>92.25</c:v>
                </c:pt>
                <c:pt idx="3">
                  <c:v>93.14</c:v>
                </c:pt>
                <c:pt idx="4">
                  <c:v>92.63</c:v>
                </c:pt>
              </c:numCache>
            </c:numRef>
          </c:val>
          <c:extLst>
            <c:ext xmlns:c16="http://schemas.microsoft.com/office/drawing/2014/chart" uri="{C3380CC4-5D6E-409C-BE32-E72D297353CC}">
              <c16:uniqueId val="{00000000-D2CD-4CF5-88FE-8028923D04A0}"/>
            </c:ext>
          </c:extLst>
        </c:ser>
        <c:dLbls>
          <c:showLegendKey val="0"/>
          <c:showVal val="0"/>
          <c:showCatName val="0"/>
          <c:showSerName val="0"/>
          <c:showPercent val="0"/>
          <c:showBubbleSize val="0"/>
        </c:dLbls>
        <c:gapWidth val="150"/>
        <c:axId val="167375840"/>
        <c:axId val="167376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D2CD-4CF5-88FE-8028923D04A0}"/>
            </c:ext>
          </c:extLst>
        </c:ser>
        <c:dLbls>
          <c:showLegendKey val="0"/>
          <c:showVal val="0"/>
          <c:showCatName val="0"/>
          <c:showSerName val="0"/>
          <c:showPercent val="0"/>
          <c:showBubbleSize val="0"/>
        </c:dLbls>
        <c:marker val="1"/>
        <c:smooth val="0"/>
        <c:axId val="167375840"/>
        <c:axId val="167376232"/>
      </c:lineChart>
      <c:dateAx>
        <c:axId val="167375840"/>
        <c:scaling>
          <c:orientation val="minMax"/>
        </c:scaling>
        <c:delete val="1"/>
        <c:axPos val="b"/>
        <c:numFmt formatCode="&quot;H&quot;yy" sourceLinked="1"/>
        <c:majorTickMark val="none"/>
        <c:minorTickMark val="none"/>
        <c:tickLblPos val="none"/>
        <c:crossAx val="167376232"/>
        <c:crosses val="autoZero"/>
        <c:auto val="1"/>
        <c:lblOffset val="100"/>
        <c:baseTimeUnit val="years"/>
      </c:dateAx>
      <c:valAx>
        <c:axId val="167376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37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108.85</c:v>
                </c:pt>
                <c:pt idx="1">
                  <c:v>108.18</c:v>
                </c:pt>
                <c:pt idx="2">
                  <c:v>107.5</c:v>
                </c:pt>
                <c:pt idx="3">
                  <c:v>104.95</c:v>
                </c:pt>
                <c:pt idx="4">
                  <c:v>97.9</c:v>
                </c:pt>
              </c:numCache>
            </c:numRef>
          </c:val>
          <c:extLst>
            <c:ext xmlns:c16="http://schemas.microsoft.com/office/drawing/2014/chart" uri="{C3380CC4-5D6E-409C-BE32-E72D297353CC}">
              <c16:uniqueId val="{00000000-1457-4254-BDED-95952554C2E6}"/>
            </c:ext>
          </c:extLst>
        </c:ser>
        <c:dLbls>
          <c:showLegendKey val="0"/>
          <c:showVal val="0"/>
          <c:showCatName val="0"/>
          <c:showSerName val="0"/>
          <c:showPercent val="0"/>
          <c:showBubbleSize val="0"/>
        </c:dLbls>
        <c:gapWidth val="150"/>
        <c:axId val="105783056"/>
        <c:axId val="105783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1457-4254-BDED-95952554C2E6}"/>
            </c:ext>
          </c:extLst>
        </c:ser>
        <c:dLbls>
          <c:showLegendKey val="0"/>
          <c:showVal val="0"/>
          <c:showCatName val="0"/>
          <c:showSerName val="0"/>
          <c:showPercent val="0"/>
          <c:showBubbleSize val="0"/>
        </c:dLbls>
        <c:marker val="1"/>
        <c:smooth val="0"/>
        <c:axId val="105783056"/>
        <c:axId val="105783448"/>
      </c:lineChart>
      <c:dateAx>
        <c:axId val="105783056"/>
        <c:scaling>
          <c:orientation val="minMax"/>
        </c:scaling>
        <c:delete val="1"/>
        <c:axPos val="b"/>
        <c:numFmt formatCode="&quot;H&quot;yy" sourceLinked="1"/>
        <c:majorTickMark val="none"/>
        <c:minorTickMark val="none"/>
        <c:tickLblPos val="none"/>
        <c:crossAx val="105783448"/>
        <c:crosses val="autoZero"/>
        <c:auto val="1"/>
        <c:lblOffset val="100"/>
        <c:baseTimeUnit val="years"/>
      </c:dateAx>
      <c:valAx>
        <c:axId val="105783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78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51.38</c:v>
                </c:pt>
                <c:pt idx="1">
                  <c:v>52.56</c:v>
                </c:pt>
                <c:pt idx="2">
                  <c:v>53.42</c:v>
                </c:pt>
                <c:pt idx="3">
                  <c:v>54.52</c:v>
                </c:pt>
                <c:pt idx="4">
                  <c:v>54.77</c:v>
                </c:pt>
              </c:numCache>
            </c:numRef>
          </c:val>
          <c:extLst>
            <c:ext xmlns:c16="http://schemas.microsoft.com/office/drawing/2014/chart" uri="{C3380CC4-5D6E-409C-BE32-E72D297353CC}">
              <c16:uniqueId val="{00000000-7519-417F-A5E6-9627B6A0631B}"/>
            </c:ext>
          </c:extLst>
        </c:ser>
        <c:dLbls>
          <c:showLegendKey val="0"/>
          <c:showVal val="0"/>
          <c:showCatName val="0"/>
          <c:showSerName val="0"/>
          <c:showPercent val="0"/>
          <c:showBubbleSize val="0"/>
        </c:dLbls>
        <c:gapWidth val="150"/>
        <c:axId val="105784624"/>
        <c:axId val="167074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7519-417F-A5E6-9627B6A0631B}"/>
            </c:ext>
          </c:extLst>
        </c:ser>
        <c:dLbls>
          <c:showLegendKey val="0"/>
          <c:showVal val="0"/>
          <c:showCatName val="0"/>
          <c:showSerName val="0"/>
          <c:showPercent val="0"/>
          <c:showBubbleSize val="0"/>
        </c:dLbls>
        <c:marker val="1"/>
        <c:smooth val="0"/>
        <c:axId val="105784624"/>
        <c:axId val="167074168"/>
      </c:lineChart>
      <c:dateAx>
        <c:axId val="105784624"/>
        <c:scaling>
          <c:orientation val="minMax"/>
        </c:scaling>
        <c:delete val="1"/>
        <c:axPos val="b"/>
        <c:numFmt formatCode="&quot;H&quot;yy" sourceLinked="1"/>
        <c:majorTickMark val="none"/>
        <c:minorTickMark val="none"/>
        <c:tickLblPos val="none"/>
        <c:crossAx val="167074168"/>
        <c:crosses val="autoZero"/>
        <c:auto val="1"/>
        <c:lblOffset val="100"/>
        <c:baseTimeUnit val="years"/>
      </c:dateAx>
      <c:valAx>
        <c:axId val="167074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8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27.06</c:v>
                </c:pt>
                <c:pt idx="1">
                  <c:v>30.66</c:v>
                </c:pt>
                <c:pt idx="2">
                  <c:v>29.13</c:v>
                </c:pt>
                <c:pt idx="3">
                  <c:v>30.19</c:v>
                </c:pt>
                <c:pt idx="4">
                  <c:v>28.48</c:v>
                </c:pt>
              </c:numCache>
            </c:numRef>
          </c:val>
          <c:extLst>
            <c:ext xmlns:c16="http://schemas.microsoft.com/office/drawing/2014/chart" uri="{C3380CC4-5D6E-409C-BE32-E72D297353CC}">
              <c16:uniqueId val="{00000000-3A86-4F62-A813-D13463AFB58E}"/>
            </c:ext>
          </c:extLst>
        </c:ser>
        <c:dLbls>
          <c:showLegendKey val="0"/>
          <c:showVal val="0"/>
          <c:showCatName val="0"/>
          <c:showSerName val="0"/>
          <c:showPercent val="0"/>
          <c:showBubbleSize val="0"/>
        </c:dLbls>
        <c:gapWidth val="150"/>
        <c:axId val="167075344"/>
        <c:axId val="167075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3A86-4F62-A813-D13463AFB58E}"/>
            </c:ext>
          </c:extLst>
        </c:ser>
        <c:dLbls>
          <c:showLegendKey val="0"/>
          <c:showVal val="0"/>
          <c:showCatName val="0"/>
          <c:showSerName val="0"/>
          <c:showPercent val="0"/>
          <c:showBubbleSize val="0"/>
        </c:dLbls>
        <c:marker val="1"/>
        <c:smooth val="0"/>
        <c:axId val="167075344"/>
        <c:axId val="167075736"/>
      </c:lineChart>
      <c:dateAx>
        <c:axId val="167075344"/>
        <c:scaling>
          <c:orientation val="minMax"/>
        </c:scaling>
        <c:delete val="1"/>
        <c:axPos val="b"/>
        <c:numFmt formatCode="&quot;H&quot;yy" sourceLinked="1"/>
        <c:majorTickMark val="none"/>
        <c:minorTickMark val="none"/>
        <c:tickLblPos val="none"/>
        <c:crossAx val="167075736"/>
        <c:crosses val="autoZero"/>
        <c:auto val="1"/>
        <c:lblOffset val="100"/>
        <c:baseTimeUnit val="years"/>
      </c:dateAx>
      <c:valAx>
        <c:axId val="167075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07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91-4390-AAF8-E24C390EA567}"/>
            </c:ext>
          </c:extLst>
        </c:ser>
        <c:dLbls>
          <c:showLegendKey val="0"/>
          <c:showVal val="0"/>
          <c:showCatName val="0"/>
          <c:showSerName val="0"/>
          <c:showPercent val="0"/>
          <c:showBubbleSize val="0"/>
        </c:dLbls>
        <c:gapWidth val="150"/>
        <c:axId val="167161096"/>
        <c:axId val="16716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5191-4390-AAF8-E24C390EA567}"/>
            </c:ext>
          </c:extLst>
        </c:ser>
        <c:dLbls>
          <c:showLegendKey val="0"/>
          <c:showVal val="0"/>
          <c:showCatName val="0"/>
          <c:showSerName val="0"/>
          <c:showPercent val="0"/>
          <c:showBubbleSize val="0"/>
        </c:dLbls>
        <c:marker val="1"/>
        <c:smooth val="0"/>
        <c:axId val="167161096"/>
        <c:axId val="167161488"/>
      </c:lineChart>
      <c:dateAx>
        <c:axId val="167161096"/>
        <c:scaling>
          <c:orientation val="minMax"/>
        </c:scaling>
        <c:delete val="1"/>
        <c:axPos val="b"/>
        <c:numFmt formatCode="&quot;H&quot;yy" sourceLinked="1"/>
        <c:majorTickMark val="none"/>
        <c:minorTickMark val="none"/>
        <c:tickLblPos val="none"/>
        <c:crossAx val="167161488"/>
        <c:crosses val="autoZero"/>
        <c:auto val="1"/>
        <c:lblOffset val="100"/>
        <c:baseTimeUnit val="years"/>
      </c:dateAx>
      <c:valAx>
        <c:axId val="167161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716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263.32</c:v>
                </c:pt>
                <c:pt idx="1">
                  <c:v>334.05</c:v>
                </c:pt>
                <c:pt idx="2">
                  <c:v>336.12</c:v>
                </c:pt>
                <c:pt idx="3">
                  <c:v>260.95</c:v>
                </c:pt>
                <c:pt idx="4">
                  <c:v>256.83999999999997</c:v>
                </c:pt>
              </c:numCache>
            </c:numRef>
          </c:val>
          <c:extLst>
            <c:ext xmlns:c16="http://schemas.microsoft.com/office/drawing/2014/chart" uri="{C3380CC4-5D6E-409C-BE32-E72D297353CC}">
              <c16:uniqueId val="{00000000-B1A5-41BF-ABE1-55989A4FC2AB}"/>
            </c:ext>
          </c:extLst>
        </c:ser>
        <c:dLbls>
          <c:showLegendKey val="0"/>
          <c:showVal val="0"/>
          <c:showCatName val="0"/>
          <c:showSerName val="0"/>
          <c:showPercent val="0"/>
          <c:showBubbleSize val="0"/>
        </c:dLbls>
        <c:gapWidth val="150"/>
        <c:axId val="167174312"/>
        <c:axId val="16717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B1A5-41BF-ABE1-55989A4FC2AB}"/>
            </c:ext>
          </c:extLst>
        </c:ser>
        <c:dLbls>
          <c:showLegendKey val="0"/>
          <c:showVal val="0"/>
          <c:showCatName val="0"/>
          <c:showSerName val="0"/>
          <c:showPercent val="0"/>
          <c:showBubbleSize val="0"/>
        </c:dLbls>
        <c:marker val="1"/>
        <c:smooth val="0"/>
        <c:axId val="167174312"/>
        <c:axId val="167174704"/>
      </c:lineChart>
      <c:dateAx>
        <c:axId val="167174312"/>
        <c:scaling>
          <c:orientation val="minMax"/>
        </c:scaling>
        <c:delete val="1"/>
        <c:axPos val="b"/>
        <c:numFmt formatCode="&quot;H&quot;yy" sourceLinked="1"/>
        <c:majorTickMark val="none"/>
        <c:minorTickMark val="none"/>
        <c:tickLblPos val="none"/>
        <c:crossAx val="167174704"/>
        <c:crosses val="autoZero"/>
        <c:auto val="1"/>
        <c:lblOffset val="100"/>
        <c:baseTimeUnit val="years"/>
      </c:dateAx>
      <c:valAx>
        <c:axId val="167174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7174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215.67</c:v>
                </c:pt>
                <c:pt idx="1">
                  <c:v>213.64</c:v>
                </c:pt>
                <c:pt idx="2">
                  <c:v>234.19</c:v>
                </c:pt>
                <c:pt idx="3">
                  <c:v>196.11</c:v>
                </c:pt>
                <c:pt idx="4">
                  <c:v>227.53</c:v>
                </c:pt>
              </c:numCache>
            </c:numRef>
          </c:val>
          <c:extLst>
            <c:ext xmlns:c16="http://schemas.microsoft.com/office/drawing/2014/chart" uri="{C3380CC4-5D6E-409C-BE32-E72D297353CC}">
              <c16:uniqueId val="{00000000-9B4E-4E89-ADCA-C51879B1D95A}"/>
            </c:ext>
          </c:extLst>
        </c:ser>
        <c:dLbls>
          <c:showLegendKey val="0"/>
          <c:showVal val="0"/>
          <c:showCatName val="0"/>
          <c:showSerName val="0"/>
          <c:showPercent val="0"/>
          <c:showBubbleSize val="0"/>
        </c:dLbls>
        <c:gapWidth val="150"/>
        <c:axId val="167175880"/>
        <c:axId val="16717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9B4E-4E89-ADCA-C51879B1D95A}"/>
            </c:ext>
          </c:extLst>
        </c:ser>
        <c:dLbls>
          <c:showLegendKey val="0"/>
          <c:showVal val="0"/>
          <c:showCatName val="0"/>
          <c:showSerName val="0"/>
          <c:showPercent val="0"/>
          <c:showBubbleSize val="0"/>
        </c:dLbls>
        <c:marker val="1"/>
        <c:smooth val="0"/>
        <c:axId val="167175880"/>
        <c:axId val="167176272"/>
      </c:lineChart>
      <c:dateAx>
        <c:axId val="167175880"/>
        <c:scaling>
          <c:orientation val="minMax"/>
        </c:scaling>
        <c:delete val="1"/>
        <c:axPos val="b"/>
        <c:numFmt formatCode="&quot;H&quot;yy" sourceLinked="1"/>
        <c:majorTickMark val="none"/>
        <c:minorTickMark val="none"/>
        <c:tickLblPos val="none"/>
        <c:crossAx val="167176272"/>
        <c:crosses val="autoZero"/>
        <c:auto val="1"/>
        <c:lblOffset val="100"/>
        <c:baseTimeUnit val="years"/>
      </c:dateAx>
      <c:valAx>
        <c:axId val="167176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717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106.68</c:v>
                </c:pt>
                <c:pt idx="1">
                  <c:v>105.87</c:v>
                </c:pt>
                <c:pt idx="2">
                  <c:v>92.4</c:v>
                </c:pt>
                <c:pt idx="3">
                  <c:v>101.74</c:v>
                </c:pt>
                <c:pt idx="4">
                  <c:v>84.28</c:v>
                </c:pt>
              </c:numCache>
            </c:numRef>
          </c:val>
          <c:extLst>
            <c:ext xmlns:c16="http://schemas.microsoft.com/office/drawing/2014/chart" uri="{C3380CC4-5D6E-409C-BE32-E72D297353CC}">
              <c16:uniqueId val="{00000000-45B2-4068-895F-91B0579D36BC}"/>
            </c:ext>
          </c:extLst>
        </c:ser>
        <c:dLbls>
          <c:showLegendKey val="0"/>
          <c:showVal val="0"/>
          <c:showCatName val="0"/>
          <c:showSerName val="0"/>
          <c:showPercent val="0"/>
          <c:showBubbleSize val="0"/>
        </c:dLbls>
        <c:gapWidth val="150"/>
        <c:axId val="167173920"/>
        <c:axId val="167177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45B2-4068-895F-91B0579D36BC}"/>
            </c:ext>
          </c:extLst>
        </c:ser>
        <c:dLbls>
          <c:showLegendKey val="0"/>
          <c:showVal val="0"/>
          <c:showCatName val="0"/>
          <c:showSerName val="0"/>
          <c:showPercent val="0"/>
          <c:showBubbleSize val="0"/>
        </c:dLbls>
        <c:marker val="1"/>
        <c:smooth val="0"/>
        <c:axId val="167173920"/>
        <c:axId val="167177448"/>
      </c:lineChart>
      <c:dateAx>
        <c:axId val="167173920"/>
        <c:scaling>
          <c:orientation val="minMax"/>
        </c:scaling>
        <c:delete val="1"/>
        <c:axPos val="b"/>
        <c:numFmt formatCode="&quot;H&quot;yy" sourceLinked="1"/>
        <c:majorTickMark val="none"/>
        <c:minorTickMark val="none"/>
        <c:tickLblPos val="none"/>
        <c:crossAx val="167177448"/>
        <c:crosses val="autoZero"/>
        <c:auto val="1"/>
        <c:lblOffset val="100"/>
        <c:baseTimeUnit val="years"/>
      </c:dateAx>
      <c:valAx>
        <c:axId val="167177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17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202.25</c:v>
                </c:pt>
                <c:pt idx="1">
                  <c:v>203.41</c:v>
                </c:pt>
                <c:pt idx="2">
                  <c:v>198.71</c:v>
                </c:pt>
                <c:pt idx="3">
                  <c:v>210.95</c:v>
                </c:pt>
                <c:pt idx="4">
                  <c:v>218.94</c:v>
                </c:pt>
              </c:numCache>
            </c:numRef>
          </c:val>
          <c:extLst>
            <c:ext xmlns:c16="http://schemas.microsoft.com/office/drawing/2014/chart" uri="{C3380CC4-5D6E-409C-BE32-E72D297353CC}">
              <c16:uniqueId val="{00000000-23FA-42D0-AB7E-B1E186F4514A}"/>
            </c:ext>
          </c:extLst>
        </c:ser>
        <c:dLbls>
          <c:showLegendKey val="0"/>
          <c:showVal val="0"/>
          <c:showCatName val="0"/>
          <c:showSerName val="0"/>
          <c:showPercent val="0"/>
          <c:showBubbleSize val="0"/>
        </c:dLbls>
        <c:gapWidth val="150"/>
        <c:axId val="167374272"/>
        <c:axId val="167374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23FA-42D0-AB7E-B1E186F4514A}"/>
            </c:ext>
          </c:extLst>
        </c:ser>
        <c:dLbls>
          <c:showLegendKey val="0"/>
          <c:showVal val="0"/>
          <c:showCatName val="0"/>
          <c:showSerName val="0"/>
          <c:showPercent val="0"/>
          <c:showBubbleSize val="0"/>
        </c:dLbls>
        <c:marker val="1"/>
        <c:smooth val="0"/>
        <c:axId val="167374272"/>
        <c:axId val="167374664"/>
      </c:lineChart>
      <c:dateAx>
        <c:axId val="167374272"/>
        <c:scaling>
          <c:orientation val="minMax"/>
        </c:scaling>
        <c:delete val="1"/>
        <c:axPos val="b"/>
        <c:numFmt formatCode="&quot;H&quot;yy" sourceLinked="1"/>
        <c:majorTickMark val="none"/>
        <c:minorTickMark val="none"/>
        <c:tickLblPos val="none"/>
        <c:crossAx val="167374664"/>
        <c:crosses val="autoZero"/>
        <c:auto val="1"/>
        <c:lblOffset val="100"/>
        <c:baseTimeUnit val="years"/>
      </c:dateAx>
      <c:valAx>
        <c:axId val="167374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37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70" zoomScaleNormal="70" zoomScaleSheetLayoutView="7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奈良県　斑鳩町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自治体職員</v>
      </c>
      <c r="AE8" s="75"/>
      <c r="AF8" s="75"/>
      <c r="AG8" s="75"/>
      <c r="AH8" s="75"/>
      <c r="AI8" s="75"/>
      <c r="AJ8" s="75"/>
      <c r="AK8" s="2"/>
      <c r="AL8" s="66">
        <f>データ!$R$6</f>
        <v>28160</v>
      </c>
      <c r="AM8" s="66"/>
      <c r="AN8" s="66"/>
      <c r="AO8" s="66"/>
      <c r="AP8" s="66"/>
      <c r="AQ8" s="66"/>
      <c r="AR8" s="66"/>
      <c r="AS8" s="66"/>
      <c r="AT8" s="37">
        <f>データ!$S$6</f>
        <v>14.27</v>
      </c>
      <c r="AU8" s="38"/>
      <c r="AV8" s="38"/>
      <c r="AW8" s="38"/>
      <c r="AX8" s="38"/>
      <c r="AY8" s="38"/>
      <c r="AZ8" s="38"/>
      <c r="BA8" s="38"/>
      <c r="BB8" s="55">
        <f>データ!$T$6</f>
        <v>1973.37</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77.64</v>
      </c>
      <c r="J10" s="38"/>
      <c r="K10" s="38"/>
      <c r="L10" s="38"/>
      <c r="M10" s="38"/>
      <c r="N10" s="38"/>
      <c r="O10" s="65"/>
      <c r="P10" s="55">
        <f>データ!$P$6</f>
        <v>99.88</v>
      </c>
      <c r="Q10" s="55"/>
      <c r="R10" s="55"/>
      <c r="S10" s="55"/>
      <c r="T10" s="55"/>
      <c r="U10" s="55"/>
      <c r="V10" s="55"/>
      <c r="W10" s="66">
        <f>データ!$Q$6</f>
        <v>3773</v>
      </c>
      <c r="X10" s="66"/>
      <c r="Y10" s="66"/>
      <c r="Z10" s="66"/>
      <c r="AA10" s="66"/>
      <c r="AB10" s="66"/>
      <c r="AC10" s="66"/>
      <c r="AD10" s="2"/>
      <c r="AE10" s="2"/>
      <c r="AF10" s="2"/>
      <c r="AG10" s="2"/>
      <c r="AH10" s="2"/>
      <c r="AI10" s="2"/>
      <c r="AJ10" s="2"/>
      <c r="AK10" s="2"/>
      <c r="AL10" s="66">
        <f>データ!$U$6</f>
        <v>28092</v>
      </c>
      <c r="AM10" s="66"/>
      <c r="AN10" s="66"/>
      <c r="AO10" s="66"/>
      <c r="AP10" s="66"/>
      <c r="AQ10" s="66"/>
      <c r="AR10" s="66"/>
      <c r="AS10" s="66"/>
      <c r="AT10" s="37">
        <f>データ!$V$6</f>
        <v>14.27</v>
      </c>
      <c r="AU10" s="38"/>
      <c r="AV10" s="38"/>
      <c r="AW10" s="38"/>
      <c r="AX10" s="38"/>
      <c r="AY10" s="38"/>
      <c r="AZ10" s="38"/>
      <c r="BA10" s="38"/>
      <c r="BB10" s="55">
        <f>データ!$W$6</f>
        <v>1968.61</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X1NHAsGcnrpD17pcHmQYv+vXOGDpg+2WruX0NSXd1TwnqabSCLWzOgLywGqr97EC9fu0p4J7cS7BMsBmKiwrBw==" saltValue="m/OTCrmivNNWiZuX8Iajp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293440</v>
      </c>
      <c r="D6" s="20">
        <f t="shared" si="3"/>
        <v>46</v>
      </c>
      <c r="E6" s="20">
        <f t="shared" si="3"/>
        <v>1</v>
      </c>
      <c r="F6" s="20">
        <f t="shared" si="3"/>
        <v>0</v>
      </c>
      <c r="G6" s="20">
        <f t="shared" si="3"/>
        <v>1</v>
      </c>
      <c r="H6" s="20" t="str">
        <f t="shared" si="3"/>
        <v>奈良県　斑鳩町</v>
      </c>
      <c r="I6" s="20" t="str">
        <f t="shared" si="3"/>
        <v>法適用</v>
      </c>
      <c r="J6" s="20" t="str">
        <f t="shared" si="3"/>
        <v>水道事業</v>
      </c>
      <c r="K6" s="20" t="str">
        <f t="shared" si="3"/>
        <v>末端給水事業</v>
      </c>
      <c r="L6" s="20" t="str">
        <f t="shared" si="3"/>
        <v>A6</v>
      </c>
      <c r="M6" s="20" t="str">
        <f t="shared" si="3"/>
        <v>自治体職員</v>
      </c>
      <c r="N6" s="21" t="str">
        <f t="shared" si="3"/>
        <v>-</v>
      </c>
      <c r="O6" s="21">
        <f t="shared" si="3"/>
        <v>77.64</v>
      </c>
      <c r="P6" s="21">
        <f t="shared" si="3"/>
        <v>99.88</v>
      </c>
      <c r="Q6" s="21">
        <f t="shared" si="3"/>
        <v>3773</v>
      </c>
      <c r="R6" s="21">
        <f t="shared" si="3"/>
        <v>28160</v>
      </c>
      <c r="S6" s="21">
        <f t="shared" si="3"/>
        <v>14.27</v>
      </c>
      <c r="T6" s="21">
        <f t="shared" si="3"/>
        <v>1973.37</v>
      </c>
      <c r="U6" s="21">
        <f t="shared" si="3"/>
        <v>28092</v>
      </c>
      <c r="V6" s="21">
        <f t="shared" si="3"/>
        <v>14.27</v>
      </c>
      <c r="W6" s="21">
        <f t="shared" si="3"/>
        <v>1968.61</v>
      </c>
      <c r="X6" s="22">
        <f>IF(X7="",NA(),X7)</f>
        <v>108.85</v>
      </c>
      <c r="Y6" s="22">
        <f t="shared" ref="Y6:AG6" si="4">IF(Y7="",NA(),Y7)</f>
        <v>108.18</v>
      </c>
      <c r="Z6" s="22">
        <f t="shared" si="4"/>
        <v>107.5</v>
      </c>
      <c r="AA6" s="22">
        <f t="shared" si="4"/>
        <v>104.95</v>
      </c>
      <c r="AB6" s="22">
        <f t="shared" si="4"/>
        <v>97.9</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263.32</v>
      </c>
      <c r="AU6" s="22">
        <f t="shared" ref="AU6:BC6" si="6">IF(AU7="",NA(),AU7)</f>
        <v>334.05</v>
      </c>
      <c r="AV6" s="22">
        <f t="shared" si="6"/>
        <v>336.12</v>
      </c>
      <c r="AW6" s="22">
        <f t="shared" si="6"/>
        <v>260.95</v>
      </c>
      <c r="AX6" s="22">
        <f t="shared" si="6"/>
        <v>256.83999999999997</v>
      </c>
      <c r="AY6" s="22">
        <f t="shared" si="6"/>
        <v>369.69</v>
      </c>
      <c r="AZ6" s="22">
        <f t="shared" si="6"/>
        <v>379.08</v>
      </c>
      <c r="BA6" s="22">
        <f t="shared" si="6"/>
        <v>367.55</v>
      </c>
      <c r="BB6" s="22">
        <f t="shared" si="6"/>
        <v>378.56</v>
      </c>
      <c r="BC6" s="22">
        <f t="shared" si="6"/>
        <v>364.46</v>
      </c>
      <c r="BD6" s="21" t="str">
        <f>IF(BD7="","",IF(BD7="-","【-】","【"&amp;SUBSTITUTE(TEXT(BD7,"#,##0.00"),"-","△")&amp;"】"))</f>
        <v>【252.29】</v>
      </c>
      <c r="BE6" s="22">
        <f>IF(BE7="",NA(),BE7)</f>
        <v>215.67</v>
      </c>
      <c r="BF6" s="22">
        <f t="shared" ref="BF6:BN6" si="7">IF(BF7="",NA(),BF7)</f>
        <v>213.64</v>
      </c>
      <c r="BG6" s="22">
        <f t="shared" si="7"/>
        <v>234.19</v>
      </c>
      <c r="BH6" s="22">
        <f t="shared" si="7"/>
        <v>196.11</v>
      </c>
      <c r="BI6" s="22">
        <f t="shared" si="7"/>
        <v>227.53</v>
      </c>
      <c r="BJ6" s="22">
        <f t="shared" si="7"/>
        <v>402.99</v>
      </c>
      <c r="BK6" s="22">
        <f t="shared" si="7"/>
        <v>398.98</v>
      </c>
      <c r="BL6" s="22">
        <f t="shared" si="7"/>
        <v>418.68</v>
      </c>
      <c r="BM6" s="22">
        <f t="shared" si="7"/>
        <v>395.68</v>
      </c>
      <c r="BN6" s="22">
        <f t="shared" si="7"/>
        <v>403.72</v>
      </c>
      <c r="BO6" s="21" t="str">
        <f>IF(BO7="","",IF(BO7="-","【-】","【"&amp;SUBSTITUTE(TEXT(BO7,"#,##0.00"),"-","△")&amp;"】"))</f>
        <v>【268.07】</v>
      </c>
      <c r="BP6" s="22">
        <f>IF(BP7="",NA(),BP7)</f>
        <v>106.68</v>
      </c>
      <c r="BQ6" s="22">
        <f t="shared" ref="BQ6:BY6" si="8">IF(BQ7="",NA(),BQ7)</f>
        <v>105.87</v>
      </c>
      <c r="BR6" s="22">
        <f t="shared" si="8"/>
        <v>92.4</v>
      </c>
      <c r="BS6" s="22">
        <f t="shared" si="8"/>
        <v>101.74</v>
      </c>
      <c r="BT6" s="22">
        <f t="shared" si="8"/>
        <v>84.28</v>
      </c>
      <c r="BU6" s="22">
        <f t="shared" si="8"/>
        <v>98.66</v>
      </c>
      <c r="BV6" s="22">
        <f t="shared" si="8"/>
        <v>98.64</v>
      </c>
      <c r="BW6" s="22">
        <f t="shared" si="8"/>
        <v>94.78</v>
      </c>
      <c r="BX6" s="22">
        <f t="shared" si="8"/>
        <v>97.59</v>
      </c>
      <c r="BY6" s="22">
        <f t="shared" si="8"/>
        <v>92.17</v>
      </c>
      <c r="BZ6" s="21" t="str">
        <f>IF(BZ7="","",IF(BZ7="-","【-】","【"&amp;SUBSTITUTE(TEXT(BZ7,"#,##0.00"),"-","△")&amp;"】"))</f>
        <v>【97.47】</v>
      </c>
      <c r="CA6" s="22">
        <f>IF(CA7="",NA(),CA7)</f>
        <v>202.25</v>
      </c>
      <c r="CB6" s="22">
        <f t="shared" ref="CB6:CJ6" si="9">IF(CB7="",NA(),CB7)</f>
        <v>203.41</v>
      </c>
      <c r="CC6" s="22">
        <f t="shared" si="9"/>
        <v>198.71</v>
      </c>
      <c r="CD6" s="22">
        <f t="shared" si="9"/>
        <v>210.95</v>
      </c>
      <c r="CE6" s="22">
        <f t="shared" si="9"/>
        <v>218.94</v>
      </c>
      <c r="CF6" s="22">
        <f t="shared" si="9"/>
        <v>178.59</v>
      </c>
      <c r="CG6" s="22">
        <f t="shared" si="9"/>
        <v>178.92</v>
      </c>
      <c r="CH6" s="22">
        <f t="shared" si="9"/>
        <v>181.3</v>
      </c>
      <c r="CI6" s="22">
        <f t="shared" si="9"/>
        <v>181.71</v>
      </c>
      <c r="CJ6" s="22">
        <f t="shared" si="9"/>
        <v>188.51</v>
      </c>
      <c r="CK6" s="21" t="str">
        <f>IF(CK7="","",IF(CK7="-","【-】","【"&amp;SUBSTITUTE(TEXT(CK7,"#,##0.00"),"-","△")&amp;"】"))</f>
        <v>【174.75】</v>
      </c>
      <c r="CL6" s="22">
        <f>IF(CL7="",NA(),CL7)</f>
        <v>51.68</v>
      </c>
      <c r="CM6" s="22">
        <f t="shared" ref="CM6:CU6" si="10">IF(CM7="",NA(),CM7)</f>
        <v>51.34</v>
      </c>
      <c r="CN6" s="22">
        <f t="shared" si="10"/>
        <v>53.43</v>
      </c>
      <c r="CO6" s="22">
        <f t="shared" si="10"/>
        <v>52.34</v>
      </c>
      <c r="CP6" s="22">
        <f t="shared" si="10"/>
        <v>51.86</v>
      </c>
      <c r="CQ6" s="22">
        <f t="shared" si="10"/>
        <v>55.03</v>
      </c>
      <c r="CR6" s="22">
        <f t="shared" si="10"/>
        <v>55.14</v>
      </c>
      <c r="CS6" s="22">
        <f t="shared" si="10"/>
        <v>55.89</v>
      </c>
      <c r="CT6" s="22">
        <f t="shared" si="10"/>
        <v>55.72</v>
      </c>
      <c r="CU6" s="22">
        <f t="shared" si="10"/>
        <v>55.31</v>
      </c>
      <c r="CV6" s="21" t="str">
        <f>IF(CV7="","",IF(CV7="-","【-】","【"&amp;SUBSTITUTE(TEXT(CV7,"#,##0.00"),"-","△")&amp;"】"))</f>
        <v>【59.97】</v>
      </c>
      <c r="CW6" s="22">
        <f>IF(CW7="",NA(),CW7)</f>
        <v>94.08</v>
      </c>
      <c r="CX6" s="22">
        <f t="shared" ref="CX6:DF6" si="11">IF(CX7="",NA(),CX7)</f>
        <v>93.84</v>
      </c>
      <c r="CY6" s="22">
        <f t="shared" si="11"/>
        <v>92.25</v>
      </c>
      <c r="CZ6" s="22">
        <f t="shared" si="11"/>
        <v>93.14</v>
      </c>
      <c r="DA6" s="22">
        <f t="shared" si="11"/>
        <v>92.63</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51.38</v>
      </c>
      <c r="DI6" s="22">
        <f t="shared" ref="DI6:DQ6" si="12">IF(DI7="",NA(),DI7)</f>
        <v>52.56</v>
      </c>
      <c r="DJ6" s="22">
        <f t="shared" si="12"/>
        <v>53.42</v>
      </c>
      <c r="DK6" s="22">
        <f t="shared" si="12"/>
        <v>54.52</v>
      </c>
      <c r="DL6" s="22">
        <f t="shared" si="12"/>
        <v>54.77</v>
      </c>
      <c r="DM6" s="22">
        <f t="shared" si="12"/>
        <v>48.87</v>
      </c>
      <c r="DN6" s="22">
        <f t="shared" si="12"/>
        <v>49.92</v>
      </c>
      <c r="DO6" s="22">
        <f t="shared" si="12"/>
        <v>50.63</v>
      </c>
      <c r="DP6" s="22">
        <f t="shared" si="12"/>
        <v>51.29</v>
      </c>
      <c r="DQ6" s="22">
        <f t="shared" si="12"/>
        <v>52.2</v>
      </c>
      <c r="DR6" s="21" t="str">
        <f>IF(DR7="","",IF(DR7="-","【-】","【"&amp;SUBSTITUTE(TEXT(DR7,"#,##0.00"),"-","△")&amp;"】"))</f>
        <v>【51.51】</v>
      </c>
      <c r="DS6" s="22">
        <f>IF(DS7="",NA(),DS7)</f>
        <v>27.06</v>
      </c>
      <c r="DT6" s="22">
        <f t="shared" ref="DT6:EB6" si="13">IF(DT7="",NA(),DT7)</f>
        <v>30.66</v>
      </c>
      <c r="DU6" s="22">
        <f t="shared" si="13"/>
        <v>29.13</v>
      </c>
      <c r="DV6" s="22">
        <f t="shared" si="13"/>
        <v>30.19</v>
      </c>
      <c r="DW6" s="22">
        <f t="shared" si="13"/>
        <v>28.48</v>
      </c>
      <c r="DX6" s="22">
        <f t="shared" si="13"/>
        <v>14.85</v>
      </c>
      <c r="DY6" s="22">
        <f t="shared" si="13"/>
        <v>16.88</v>
      </c>
      <c r="DZ6" s="22">
        <f t="shared" si="13"/>
        <v>18.28</v>
      </c>
      <c r="EA6" s="22">
        <f t="shared" si="13"/>
        <v>19.61</v>
      </c>
      <c r="EB6" s="22">
        <f t="shared" si="13"/>
        <v>20.73</v>
      </c>
      <c r="EC6" s="21" t="str">
        <f>IF(EC7="","",IF(EC7="-","【-】","【"&amp;SUBSTITUTE(TEXT(EC7,"#,##0.00"),"-","△")&amp;"】"))</f>
        <v>【23.75】</v>
      </c>
      <c r="ED6" s="22">
        <f>IF(ED7="",NA(),ED7)</f>
        <v>1.38</v>
      </c>
      <c r="EE6" s="22">
        <f t="shared" ref="EE6:EM6" si="14">IF(EE7="",NA(),EE7)</f>
        <v>1.24</v>
      </c>
      <c r="EF6" s="22">
        <f t="shared" si="14"/>
        <v>1.41</v>
      </c>
      <c r="EG6" s="22">
        <f t="shared" si="14"/>
        <v>1.25</v>
      </c>
      <c r="EH6" s="22">
        <f t="shared" si="14"/>
        <v>1.62</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2">
      <c r="A7" s="15"/>
      <c r="B7" s="24">
        <v>2022</v>
      </c>
      <c r="C7" s="24">
        <v>293440</v>
      </c>
      <c r="D7" s="24">
        <v>46</v>
      </c>
      <c r="E7" s="24">
        <v>1</v>
      </c>
      <c r="F7" s="24">
        <v>0</v>
      </c>
      <c r="G7" s="24">
        <v>1</v>
      </c>
      <c r="H7" s="24" t="s">
        <v>93</v>
      </c>
      <c r="I7" s="24" t="s">
        <v>94</v>
      </c>
      <c r="J7" s="24" t="s">
        <v>95</v>
      </c>
      <c r="K7" s="24" t="s">
        <v>96</v>
      </c>
      <c r="L7" s="24" t="s">
        <v>97</v>
      </c>
      <c r="M7" s="24" t="s">
        <v>98</v>
      </c>
      <c r="N7" s="25" t="s">
        <v>99</v>
      </c>
      <c r="O7" s="25">
        <v>77.64</v>
      </c>
      <c r="P7" s="25">
        <v>99.88</v>
      </c>
      <c r="Q7" s="25">
        <v>3773</v>
      </c>
      <c r="R7" s="25">
        <v>28160</v>
      </c>
      <c r="S7" s="25">
        <v>14.27</v>
      </c>
      <c r="T7" s="25">
        <v>1973.37</v>
      </c>
      <c r="U7" s="25">
        <v>28092</v>
      </c>
      <c r="V7" s="25">
        <v>14.27</v>
      </c>
      <c r="W7" s="25">
        <v>1968.61</v>
      </c>
      <c r="X7" s="25">
        <v>108.85</v>
      </c>
      <c r="Y7" s="25">
        <v>108.18</v>
      </c>
      <c r="Z7" s="25">
        <v>107.5</v>
      </c>
      <c r="AA7" s="25">
        <v>104.95</v>
      </c>
      <c r="AB7" s="25">
        <v>97.9</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263.32</v>
      </c>
      <c r="AU7" s="25">
        <v>334.05</v>
      </c>
      <c r="AV7" s="25">
        <v>336.12</v>
      </c>
      <c r="AW7" s="25">
        <v>260.95</v>
      </c>
      <c r="AX7" s="25">
        <v>256.83999999999997</v>
      </c>
      <c r="AY7" s="25">
        <v>369.69</v>
      </c>
      <c r="AZ7" s="25">
        <v>379.08</v>
      </c>
      <c r="BA7" s="25">
        <v>367.55</v>
      </c>
      <c r="BB7" s="25">
        <v>378.56</v>
      </c>
      <c r="BC7" s="25">
        <v>364.46</v>
      </c>
      <c r="BD7" s="25">
        <v>252.29</v>
      </c>
      <c r="BE7" s="25">
        <v>215.67</v>
      </c>
      <c r="BF7" s="25">
        <v>213.64</v>
      </c>
      <c r="BG7" s="25">
        <v>234.19</v>
      </c>
      <c r="BH7" s="25">
        <v>196.11</v>
      </c>
      <c r="BI7" s="25">
        <v>227.53</v>
      </c>
      <c r="BJ7" s="25">
        <v>402.99</v>
      </c>
      <c r="BK7" s="25">
        <v>398.98</v>
      </c>
      <c r="BL7" s="25">
        <v>418.68</v>
      </c>
      <c r="BM7" s="25">
        <v>395.68</v>
      </c>
      <c r="BN7" s="25">
        <v>403.72</v>
      </c>
      <c r="BO7" s="25">
        <v>268.07</v>
      </c>
      <c r="BP7" s="25">
        <v>106.68</v>
      </c>
      <c r="BQ7" s="25">
        <v>105.87</v>
      </c>
      <c r="BR7" s="25">
        <v>92.4</v>
      </c>
      <c r="BS7" s="25">
        <v>101.74</v>
      </c>
      <c r="BT7" s="25">
        <v>84.28</v>
      </c>
      <c r="BU7" s="25">
        <v>98.66</v>
      </c>
      <c r="BV7" s="25">
        <v>98.64</v>
      </c>
      <c r="BW7" s="25">
        <v>94.78</v>
      </c>
      <c r="BX7" s="25">
        <v>97.59</v>
      </c>
      <c r="BY7" s="25">
        <v>92.17</v>
      </c>
      <c r="BZ7" s="25">
        <v>97.47</v>
      </c>
      <c r="CA7" s="25">
        <v>202.25</v>
      </c>
      <c r="CB7" s="25">
        <v>203.41</v>
      </c>
      <c r="CC7" s="25">
        <v>198.71</v>
      </c>
      <c r="CD7" s="25">
        <v>210.95</v>
      </c>
      <c r="CE7" s="25">
        <v>218.94</v>
      </c>
      <c r="CF7" s="25">
        <v>178.59</v>
      </c>
      <c r="CG7" s="25">
        <v>178.92</v>
      </c>
      <c r="CH7" s="25">
        <v>181.3</v>
      </c>
      <c r="CI7" s="25">
        <v>181.71</v>
      </c>
      <c r="CJ7" s="25">
        <v>188.51</v>
      </c>
      <c r="CK7" s="25">
        <v>174.75</v>
      </c>
      <c r="CL7" s="25">
        <v>51.68</v>
      </c>
      <c r="CM7" s="25">
        <v>51.34</v>
      </c>
      <c r="CN7" s="25">
        <v>53.43</v>
      </c>
      <c r="CO7" s="25">
        <v>52.34</v>
      </c>
      <c r="CP7" s="25">
        <v>51.86</v>
      </c>
      <c r="CQ7" s="25">
        <v>55.03</v>
      </c>
      <c r="CR7" s="25">
        <v>55.14</v>
      </c>
      <c r="CS7" s="25">
        <v>55.89</v>
      </c>
      <c r="CT7" s="25">
        <v>55.72</v>
      </c>
      <c r="CU7" s="25">
        <v>55.31</v>
      </c>
      <c r="CV7" s="25">
        <v>59.97</v>
      </c>
      <c r="CW7" s="25">
        <v>94.08</v>
      </c>
      <c r="CX7" s="25">
        <v>93.84</v>
      </c>
      <c r="CY7" s="25">
        <v>92.25</v>
      </c>
      <c r="CZ7" s="25">
        <v>93.14</v>
      </c>
      <c r="DA7" s="25">
        <v>92.63</v>
      </c>
      <c r="DB7" s="25">
        <v>81.900000000000006</v>
      </c>
      <c r="DC7" s="25">
        <v>81.39</v>
      </c>
      <c r="DD7" s="25">
        <v>81.27</v>
      </c>
      <c r="DE7" s="25">
        <v>81.260000000000005</v>
      </c>
      <c r="DF7" s="25">
        <v>80.36</v>
      </c>
      <c r="DG7" s="25">
        <v>89.76</v>
      </c>
      <c r="DH7" s="25">
        <v>51.38</v>
      </c>
      <c r="DI7" s="25">
        <v>52.56</v>
      </c>
      <c r="DJ7" s="25">
        <v>53.42</v>
      </c>
      <c r="DK7" s="25">
        <v>54.52</v>
      </c>
      <c r="DL7" s="25">
        <v>54.77</v>
      </c>
      <c r="DM7" s="25">
        <v>48.87</v>
      </c>
      <c r="DN7" s="25">
        <v>49.92</v>
      </c>
      <c r="DO7" s="25">
        <v>50.63</v>
      </c>
      <c r="DP7" s="25">
        <v>51.29</v>
      </c>
      <c r="DQ7" s="25">
        <v>52.2</v>
      </c>
      <c r="DR7" s="25">
        <v>51.51</v>
      </c>
      <c r="DS7" s="25">
        <v>27.06</v>
      </c>
      <c r="DT7" s="25">
        <v>30.66</v>
      </c>
      <c r="DU7" s="25">
        <v>29.13</v>
      </c>
      <c r="DV7" s="25">
        <v>30.19</v>
      </c>
      <c r="DW7" s="25">
        <v>28.48</v>
      </c>
      <c r="DX7" s="25">
        <v>14.85</v>
      </c>
      <c r="DY7" s="25">
        <v>16.88</v>
      </c>
      <c r="DZ7" s="25">
        <v>18.28</v>
      </c>
      <c r="EA7" s="25">
        <v>19.61</v>
      </c>
      <c r="EB7" s="25">
        <v>20.73</v>
      </c>
      <c r="EC7" s="25">
        <v>23.75</v>
      </c>
      <c r="ED7" s="25">
        <v>1.38</v>
      </c>
      <c r="EE7" s="25">
        <v>1.24</v>
      </c>
      <c r="EF7" s="25">
        <v>1.41</v>
      </c>
      <c r="EG7" s="25">
        <v>1.25</v>
      </c>
      <c r="EH7" s="25">
        <v>1.62</v>
      </c>
      <c r="EI7" s="25">
        <v>0.5</v>
      </c>
      <c r="EJ7" s="25">
        <v>0.52</v>
      </c>
      <c r="EK7" s="25">
        <v>0.53</v>
      </c>
      <c r="EL7" s="25">
        <v>0.48</v>
      </c>
      <c r="EM7" s="25">
        <v>0.5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田中　輝樹</cp:lastModifiedBy>
  <cp:lastPrinted>2024-02-13T04:34:39Z</cp:lastPrinted>
  <dcterms:created xsi:type="dcterms:W3CDTF">2023-12-05T00:58:03Z</dcterms:created>
  <dcterms:modified xsi:type="dcterms:W3CDTF">2024-02-13T04:35:07Z</dcterms:modified>
  <cp:category/>
</cp:coreProperties>
</file>