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28\Desktop\16 斑鳩町（上水道、下水道のみ）\"/>
    </mc:Choice>
  </mc:AlternateContent>
  <workbookProtection workbookAlgorithmName="SHA-512" workbookHashValue="9sKTt4MU2lkg939hCnRosS5cz4OeqbJ9qoTOXblc0N2TGqc6quWtfudfolzcGRwlOlsfsde96pBpmqKVixYTTA==" workbookSaltValue="jfAfyDRfaqC5L9H+cf7md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G85" i="4"/>
  <c r="E85" i="4"/>
  <c r="BB10" i="4"/>
  <c r="AT10" i="4"/>
  <c r="P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<sst xmlns="http://schemas.openxmlformats.org/spreadsheetml/2006/main" count="236" uniqueCount="115">
  <si>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</si>
  <si>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</si>
  <si>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</si>
  <si>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</si>
  <si>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</si>
  <si>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</si>
  <si>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</si>
  <si>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</si>
  <si>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</si>
  <si>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</si>
  <si>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</si>
  <si>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</si>
  <si>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</si>
  <si>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</si>
  <si>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</si>
  <si>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</si>
  <si>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</si>
  <si>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</si>
  <si>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</si>
  <si>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</si>
  <si>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</si>
  <si>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</si>
  <si>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</si>
  <si>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</si>
  <si>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</si>
  <si>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</si>
  <si>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</si>
  <si>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</si>
  <si>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</si>
  <si>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</si>
  <si>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</si>
  <si>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</si>
  <si>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</si>
  <si>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</si>
  <si>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</si>
  <si>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</si>
  <si>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</si>
  <si>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</si>
  <si>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</si>
  <si>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</si>
  <si>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</si>
  <si>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</si>
  <si>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</si>
  <si>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</si>
  <si>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</si>
  <si>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</si>
  <si>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</si>
  <si>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</si>
  <si>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</si>
  <si>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</si>
  <si>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</si>
  <si>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</si>
  <si>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</si>
  <si>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</si>
  <si>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</si>
  <si>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</si>
  <si>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</si>
  <si>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</si>
  <si>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</si>
  <si>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</si>
  <si>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</si>
  <si>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</si>
  <si>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</si>
  <si>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</si>
  <si>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</si>
  <si>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</si>
  <si>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</si>
  <si>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</si>
  <si>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</si>
  <si>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</si>
  <si>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</si>
  <si>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</si>
  <si>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</si>
  <si>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</si>
  <si>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</si>
  <si>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</si>
  <si>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</si>
  <si>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</si>
  <si>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</si>
  <si>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</si>
  <si>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</si>
  <si>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</si>
  <si>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</si>
  <si>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</si>
  <si>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</si>
  <si>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</si>
  <si>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</si>
  <si>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</si>
  <si>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</si>
  <si>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</si>
  <si>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</si>
  <si>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</si>
  <si>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</si>
  <si>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</si>
  <si>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</si>
  <si>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</si>
  <si>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</si>
  <si>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</si>
  <si>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</si>
  <si>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</si>
  <si>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</si>
  <si>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</si>
  <si>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</si>
  <si>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</si>
  <si>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</si>
  <si>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</si>
  <si>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</si>
  <si>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</si>
  <si>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</si>
  <si>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</si>
  <si>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</si>
  <si>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</si>
  <si>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①経常収支比率は100%を超えているが、整備途中のため使用料収入が少なく、一般会計からの補助金に依存している。
②累積欠損金はなし。
③企業債償還金が流動負債のほとんどを占めているが、使用料収入等だけでは賄えていないことから、当該指標が100%未満となっている。
④整備途中であるため使用料収入に対して企業債の残高が非常に高くなっている。今後整備が完了すれば徐々に減少する見込みである。
⑤⑥普及率が約71%程度、その内接続率が約76%程度と使用料収入に占める維持管理費に対して有収水量が少ないことから、汚水処理原価が高く、経費回収率が低い要因となっている。
⑦管渠のみで施設はない。
⑧整備拡大と共に処理区域が拡大し、接続数も年々増加する傾向である。水洗化率向上のため、今後も啓発を実施していく。</t>
    <phoneticPr fontId="4"/>
  </si>
  <si>
    <t>①管渠等が比較的新しいため類似団体平均より低くなっている。
②③初期整備時から５０年を経過していないため。
今後は老朽化が進んでいくため、改築等の財源確保や費用の平準化について研究を進める。</t>
    <phoneticPr fontId="4"/>
  </si>
  <si>
    <t>管渠整備に係る企業債の累積よって支出に占める償還金の割合が非常に高く、下水道事業の経営を圧迫している。公共下水道普及のため、今後も管渠等の整備を進めるが、将来負担の軽減や経営の健全化に向けて身の丈にあった事業規模で事業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</si>
</sst>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B-4BE7-BC44-A70431FBDE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0.04</c:v>
                </c:pt>
                <c:pt idx="2">
                  <c:v>0.06</c:v>
                </c:pt>
                <c:pt idx="3">
                  <c:v>0.01</c:v>
                </c:pt>
                <c:pt idx="4">
                  <c:v>0.33</c:v>
                </c:pt>
              </c:numCache>
            </c:numRef>
          </c:val>
          <c:smooth val="0"/>
          <c:extLst>
            <c:ext xmlns:c16="http://schemas.microsoft.com/office/drawing/2014/chart" uri="{C3380CC4-5D6E-409C-BE32-E72D297353CC}">
              <c16:uniqueId val="{00000001-40FB-4BE7-BC44-A70431FBDE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100.24</c:v>
                </c:pt>
                <c:pt idx="1">
                  <c:v>100.25</c:v>
                </c:pt>
                <c:pt idx="2">
                  <c:v>101.1</c:v>
                </c:pt>
                <c:pt idx="3">
                  <c:v>101.71</c:v>
                </c:pt>
                <c:pt idx="4">
                  <c:v>101.64</c:v>
                </c:pt>
              </c:numCache>
            </c:numRef>
          </c:val>
          <c:extLst>
            <c:ext xmlns:c16="http://schemas.microsoft.com/office/drawing/2014/chart" uri="{C3380CC4-5D6E-409C-BE32-E72D297353CC}">
              <c16:uniqueId val="{00000000-99F2-4484-8DF8-DE6F6CB7EA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106.75</c:v>
                </c:pt>
                <c:pt idx="2">
                  <c:v>109.7</c:v>
                </c:pt>
                <c:pt idx="3">
                  <c:v>109.07</c:v>
                </c:pt>
                <c:pt idx="4">
                  <c:v>112.19</c:v>
                </c:pt>
              </c:numCache>
            </c:numRef>
          </c:val>
          <c:smooth val="0"/>
          <c:extLst>
            <c:ext xmlns:c16="http://schemas.microsoft.com/office/drawing/2014/chart" uri="{C3380CC4-5D6E-409C-BE32-E72D297353CC}">
              <c16:uniqueId val="{00000001-99F2-4484-8DF8-DE6F6CB7EA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4.17</c:v>
                </c:pt>
                <c:pt idx="1">
                  <c:v>6.12</c:v>
                </c:pt>
                <c:pt idx="2">
                  <c:v>8.16</c:v>
                </c:pt>
                <c:pt idx="3">
                  <c:v>9.98</c:v>
                </c:pt>
                <c:pt idx="4">
                  <c:v>11.92</c:v>
                </c:pt>
              </c:numCache>
            </c:numRef>
          </c:val>
          <c:extLst>
            <c:ext xmlns:c16="http://schemas.microsoft.com/office/drawing/2014/chart" uri="{C3380CC4-5D6E-409C-BE32-E72D297353CC}">
              <c16:uniqueId val="{00000000-36C8-45C6-BFEA-84226FB7E7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9.0399999999999991</c:v>
                </c:pt>
                <c:pt idx="2">
                  <c:v>9.35</c:v>
                </c:pt>
                <c:pt idx="3">
                  <c:v>12.44</c:v>
                </c:pt>
                <c:pt idx="4">
                  <c:v>12.83</c:v>
                </c:pt>
              </c:numCache>
            </c:numRef>
          </c:val>
          <c:smooth val="0"/>
          <c:extLst>
            <c:ext xmlns:c16="http://schemas.microsoft.com/office/drawing/2014/chart" uri="{C3380CC4-5D6E-409C-BE32-E72D297353CC}">
              <c16:uniqueId val="{00000001-36C8-45C6-BFEA-84226FB7E7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44-4F4D-9F73-B8C660A8EA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A544-4F4D-9F73-B8C660A8EA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C-4486-9A19-F33D9ADDC8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7.23</c:v>
                </c:pt>
                <c:pt idx="2">
                  <c:v>0.1</c:v>
                </c:pt>
                <c:pt idx="3" formatCode="#,##0.00;&quot;△&quot;#,##0.00">
                  <c:v>0</c:v>
                </c:pt>
                <c:pt idx="4">
                  <c:v>0.17</c:v>
                </c:pt>
              </c:numCache>
            </c:numRef>
          </c:val>
          <c:smooth val="0"/>
          <c:extLst>
            <c:ext xmlns:c16="http://schemas.microsoft.com/office/drawing/2014/chart" uri="{C3380CC4-5D6E-409C-BE32-E72D297353CC}">
              <c16:uniqueId val="{00000001-34DC-4486-9A19-F33D9ADDC8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47.4</c:v>
                </c:pt>
                <c:pt idx="1">
                  <c:v>55.89</c:v>
                </c:pt>
                <c:pt idx="2">
                  <c:v>53.5</c:v>
                </c:pt>
                <c:pt idx="3">
                  <c:v>46.52</c:v>
                </c:pt>
                <c:pt idx="4">
                  <c:v>52.89</c:v>
                </c:pt>
              </c:numCache>
            </c:numRef>
          </c:val>
          <c:extLst>
            <c:ext xmlns:c16="http://schemas.microsoft.com/office/drawing/2014/chart" uri="{C3380CC4-5D6E-409C-BE32-E72D297353CC}">
              <c16:uniqueId val="{00000000-B2F4-4F3D-A391-2ADAB4E0CA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38.76</c:v>
                </c:pt>
                <c:pt idx="2">
                  <c:v>49.21</c:v>
                </c:pt>
                <c:pt idx="3">
                  <c:v>62.92</c:v>
                </c:pt>
                <c:pt idx="4">
                  <c:v>66.260000000000005</c:v>
                </c:pt>
              </c:numCache>
            </c:numRef>
          </c:val>
          <c:smooth val="0"/>
          <c:extLst>
            <c:ext xmlns:c16="http://schemas.microsoft.com/office/drawing/2014/chart" uri="{C3380CC4-5D6E-409C-BE32-E72D297353CC}">
              <c16:uniqueId val="{00000001-B2F4-4F3D-A391-2ADAB4E0CA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3039.04</c:v>
                </c:pt>
                <c:pt idx="1">
                  <c:v>2948.15</c:v>
                </c:pt>
                <c:pt idx="2">
                  <c:v>2972.95</c:v>
                </c:pt>
                <c:pt idx="3">
                  <c:v>3088.37</c:v>
                </c:pt>
                <c:pt idx="4">
                  <c:v>3429.96</c:v>
                </c:pt>
              </c:numCache>
            </c:numRef>
          </c:val>
          <c:extLst>
            <c:ext xmlns:c16="http://schemas.microsoft.com/office/drawing/2014/chart" uri="{C3380CC4-5D6E-409C-BE32-E72D297353CC}">
              <c16:uniqueId val="{00000000-25E0-434A-BE08-0C293F6A56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1303.55</c:v>
                </c:pt>
                <c:pt idx="2">
                  <c:v>1172.21</c:v>
                </c:pt>
                <c:pt idx="3">
                  <c:v>1122.71</c:v>
                </c:pt>
                <c:pt idx="4">
                  <c:v>1225.74</c:v>
                </c:pt>
              </c:numCache>
            </c:numRef>
          </c:val>
          <c:smooth val="0"/>
          <c:extLst>
            <c:ext xmlns:c16="http://schemas.microsoft.com/office/drawing/2014/chart" uri="{C3380CC4-5D6E-409C-BE32-E72D297353CC}">
              <c16:uniqueId val="{00000001-25E0-434A-BE08-0C293F6A56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70.95</c:v>
                </c:pt>
                <c:pt idx="1">
                  <c:v>73.19</c:v>
                </c:pt>
                <c:pt idx="2">
                  <c:v>72.83</c:v>
                </c:pt>
                <c:pt idx="3">
                  <c:v>76.19</c:v>
                </c:pt>
                <c:pt idx="4">
                  <c:v>71.75</c:v>
                </c:pt>
              </c:numCache>
            </c:numRef>
          </c:val>
          <c:extLst>
            <c:ext xmlns:c16="http://schemas.microsoft.com/office/drawing/2014/chart" uri="{C3380CC4-5D6E-409C-BE32-E72D297353CC}">
              <c16:uniqueId val="{00000000-0AF1-49A1-8841-CFBA10F2C0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78.510000000000005</c:v>
                </c:pt>
                <c:pt idx="2">
                  <c:v>79.55</c:v>
                </c:pt>
                <c:pt idx="3">
                  <c:v>76.87</c:v>
                </c:pt>
                <c:pt idx="4">
                  <c:v>77.03</c:v>
                </c:pt>
              </c:numCache>
            </c:numRef>
          </c:val>
          <c:smooth val="0"/>
          <c:extLst>
            <c:ext xmlns:c16="http://schemas.microsoft.com/office/drawing/2014/chart" uri="{C3380CC4-5D6E-409C-BE32-E72D297353CC}">
              <c16:uniqueId val="{00000001-0AF1-49A1-8841-CFBA10F2C0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169.89</c:v>
                </c:pt>
                <c:pt idx="1">
                  <c:v>164.19</c:v>
                </c:pt>
                <c:pt idx="2">
                  <c:v>165.04</c:v>
                </c:pt>
                <c:pt idx="3">
                  <c:v>158.1</c:v>
                </c:pt>
                <c:pt idx="4">
                  <c:v>167.89</c:v>
                </c:pt>
              </c:numCache>
            </c:numRef>
          </c:val>
          <c:extLst>
            <c:ext xmlns:c16="http://schemas.microsoft.com/office/drawing/2014/chart" uri="{C3380CC4-5D6E-409C-BE32-E72D297353CC}">
              <c16:uniqueId val="{00000000-7B39-4F77-915F-73B446A0A8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7B39-4F77-915F-73B446A0A8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BF-49A7-9706-894F07544C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46.3</c:v>
                </c:pt>
                <c:pt idx="2">
                  <c:v>47.23</c:v>
                </c:pt>
                <c:pt idx="3">
                  <c:v>54.22</c:v>
                </c:pt>
                <c:pt idx="4">
                  <c:v>54.1</c:v>
                </c:pt>
              </c:numCache>
            </c:numRef>
          </c:val>
          <c:smooth val="0"/>
          <c:extLst>
            <c:ext xmlns:c16="http://schemas.microsoft.com/office/drawing/2014/chart" uri="{C3380CC4-5D6E-409C-BE32-E72D297353CC}">
              <c16:uniqueId val="{00000001-05BF-49A7-9706-894F07544C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69.95</c:v>
                </c:pt>
                <c:pt idx="1">
                  <c:v>73.09</c:v>
                </c:pt>
                <c:pt idx="2">
                  <c:v>74.94</c:v>
                </c:pt>
                <c:pt idx="3">
                  <c:v>74.53</c:v>
                </c:pt>
                <c:pt idx="4">
                  <c:v>76.180000000000007</c:v>
                </c:pt>
              </c:numCache>
            </c:numRef>
          </c:val>
          <c:extLst>
            <c:ext xmlns:c16="http://schemas.microsoft.com/office/drawing/2014/chart" uri="{C3380CC4-5D6E-409C-BE32-E72D297353CC}">
              <c16:uniqueId val="{00000000-6C2C-4B52-8A46-C7263B43EB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85.01</c:v>
                </c:pt>
                <c:pt idx="2">
                  <c:v>85.55</c:v>
                </c:pt>
                <c:pt idx="3">
                  <c:v>85.22</c:v>
                </c:pt>
                <c:pt idx="4">
                  <c:v>83.94</c:v>
                </c:pt>
              </c:numCache>
            </c:numRef>
          </c:val>
          <c:smooth val="0"/>
          <c:extLst>
            <c:ext xmlns:c16="http://schemas.microsoft.com/office/drawing/2014/chart" uri="{C3380CC4-5D6E-409C-BE32-E72D297353CC}">
              <c16:uniqueId val="{00000001-6C2C-4B52-8A46-C7263B43EB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5" zoomScale="66" zoomScaleNormal="66" workbookViewId="0">
      <selection activeCell="AE58" sqref="AE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奈良県　斑鳩町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54">
        <f>データ!S6</f>
        <v>28134</v>
      </c>
      <c r="AM8" s="54"/>
      <c r="AN8" s="54"/>
      <c r="AO8" s="54"/>
      <c r="AP8" s="54"/>
      <c r="AQ8" s="54"/>
      <c r="AR8" s="54"/>
      <c r="AS8" s="54"/>
      <c r="AT8" s="53">
        <f>データ!T6</f>
        <v>14.27</v>
      </c>
      <c r="AU8" s="53"/>
      <c r="AV8" s="53"/>
      <c r="AW8" s="53"/>
      <c r="AX8" s="53"/>
      <c r="AY8" s="53"/>
      <c r="AZ8" s="53"/>
      <c r="BA8" s="53"/>
      <c r="BB8" s="53">
        <f>データ!U6</f>
        <v>1971.55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55.68</v>
      </c>
      <c r="J10" s="53"/>
      <c r="K10" s="53"/>
      <c r="L10" s="53"/>
      <c r="M10" s="53"/>
      <c r="N10" s="53"/>
      <c r="O10" s="53"/>
      <c r="P10" s="53">
        <f>データ!P6</f>
        <v>70.900000000000006</v>
      </c>
      <c r="Q10" s="53"/>
      <c r="R10" s="53"/>
      <c r="S10" s="53"/>
      <c r="T10" s="53"/>
      <c r="U10" s="53"/>
      <c r="V10" s="53"/>
      <c r="W10" s="53">
        <f>データ!Q6</f>
        <v>86</v>
      </c>
      <c r="X10" s="53"/>
      <c r="Y10" s="53"/>
      <c r="Z10" s="53"/>
      <c r="AA10" s="53"/>
      <c r="AB10" s="53"/>
      <c r="AC10" s="53"/>
      <c r="AD10" s="54">
        <f>データ!R6</f>
        <v>2640</v>
      </c>
      <c r="AE10" s="54"/>
      <c r="AF10" s="54"/>
      <c r="AG10" s="54"/>
      <c r="AH10" s="54"/>
      <c r="AI10" s="54"/>
      <c r="AJ10" s="54"/>
      <c r="AK10" s="2"/>
      <c r="AL10" s="54">
        <f>データ!V6</f>
        <v>19904</v>
      </c>
      <c r="AM10" s="54"/>
      <c r="AN10" s="54"/>
      <c r="AO10" s="54"/>
      <c r="AP10" s="54"/>
      <c r="AQ10" s="54"/>
      <c r="AR10" s="54"/>
      <c r="AS10" s="54"/>
      <c r="AT10" s="53">
        <f>データ!W6</f>
        <v>2.73</v>
      </c>
      <c r="AU10" s="53"/>
      <c r="AV10" s="53"/>
      <c r="AW10" s="53"/>
      <c r="AX10" s="53"/>
      <c r="AY10" s="53"/>
      <c r="AZ10" s="53"/>
      <c r="BA10" s="53"/>
      <c r="BB10" s="53">
        <f>データ!X6</f>
        <v>7290.84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QncJaoISVnLXIIAl0poIa4675hnNyt3JdG4N6HvsgHKdhP3qsfoCXJbcZKb9HfYtfBo33An6yVGjauOSj1VBQ==" saltValue="jJ/Qs9ZwuF6kIkP4KdiC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293440</v>
      </c>
      <c r="D6" s="19">
        <f t="shared" si="3"/>
        <v>46</v>
      </c>
      <c r="E6" s="19">
        <f t="shared" si="3"/>
        <v>17</v>
      </c>
      <c r="F6" s="19">
        <f t="shared" si="3"/>
        <v>1</v>
      </c>
      <c r="G6" s="19">
        <f t="shared" si="3"/>
        <v>0</v>
      </c>
      <c r="H6" s="19" t="str">
        <f t="shared" si="3"/>
        <v>奈良県　斑鳩町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55.68</v>
      </c>
      <c r="P6" s="20">
        <f t="shared" si="3"/>
        <v>70.900000000000006</v>
      </c>
      <c r="Q6" s="20">
        <f t="shared" si="3"/>
        <v>86</v>
      </c>
      <c r="R6" s="20">
        <f t="shared" si="3"/>
        <v>2640</v>
      </c>
      <c r="S6" s="20">
        <f t="shared" si="3"/>
        <v>28134</v>
      </c>
      <c r="T6" s="20">
        <f t="shared" si="3"/>
        <v>14.27</v>
      </c>
      <c r="U6" s="20">
        <f t="shared" si="3"/>
        <v>1971.55</v>
      </c>
      <c r="V6" s="20">
        <f t="shared" si="3"/>
        <v>19904</v>
      </c>
      <c r="W6" s="20">
        <f t="shared" si="3"/>
        <v>2.73</v>
      </c>
      <c r="X6" s="20">
        <f t="shared" si="3"/>
        <v>7290.84</v>
      </c>
      <c r="Y6" s="21">
        <f>IF(Y7="",NA(),Y7)</f>
        <v>100.24</v>
      </c>
      <c r="Z6" s="21">
        <f t="shared" ref="Z6:AH6" si="4">IF(Z7="",NA(),Z7)</f>
        <v>100.25</v>
      </c>
      <c r="AA6" s="21">
        <f t="shared" si="4"/>
        <v>101.1</v>
      </c>
      <c r="AB6" s="21">
        <f t="shared" si="4"/>
        <v>101.71</v>
      </c>
      <c r="AC6" s="21">
        <f t="shared" si="4"/>
        <v>101.64</v>
      </c>
      <c r="AD6" s="21">
        <f t="shared" si="4"/>
        <v>105.14</v>
      </c>
      <c r="AE6" s="21">
        <f t="shared" si="4"/>
        <v>106.75</v>
      </c>
      <c r="AF6" s="21">
        <f t="shared" si="4"/>
        <v>109.7</v>
      </c>
      <c r="AG6" s="21">
        <f t="shared" si="4"/>
        <v>109.07</v>
      </c>
      <c r="AH6" s="21">
        <f t="shared" si="4"/>
        <v>112.19</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7.23</v>
      </c>
      <c r="AQ6" s="21">
        <f t="shared" si="5"/>
        <v>0.1</v>
      </c>
      <c r="AR6" s="20">
        <f t="shared" si="5"/>
        <v>0</v>
      </c>
      <c r="AS6" s="21">
        <f t="shared" si="5"/>
        <v>0.17</v>
      </c>
      <c r="AT6" s="20" t="str">
        <f>IF(AT7="","",IF(AT7="-","【-】","【"&amp;SUBSTITUTE(TEXT(AT7,"#,##0.00"),"-","△")&amp;"】"))</f>
        <v>【3.03】</v>
      </c>
      <c r="AU6" s="21">
        <f>IF(AU7="",NA(),AU7)</f>
        <v>47.4</v>
      </c>
      <c r="AV6" s="21">
        <f t="shared" ref="AV6:BD6" si="6">IF(AV7="",NA(),AV7)</f>
        <v>55.89</v>
      </c>
      <c r="AW6" s="21">
        <f t="shared" si="6"/>
        <v>53.5</v>
      </c>
      <c r="AX6" s="21">
        <f t="shared" si="6"/>
        <v>46.52</v>
      </c>
      <c r="AY6" s="21">
        <f t="shared" si="6"/>
        <v>52.89</v>
      </c>
      <c r="AZ6" s="21">
        <f t="shared" si="6"/>
        <v>54.41</v>
      </c>
      <c r="BA6" s="21">
        <f t="shared" si="6"/>
        <v>38.76</v>
      </c>
      <c r="BB6" s="21">
        <f t="shared" si="6"/>
        <v>49.21</v>
      </c>
      <c r="BC6" s="21">
        <f t="shared" si="6"/>
        <v>62.92</v>
      </c>
      <c r="BD6" s="21">
        <f t="shared" si="6"/>
        <v>66.260000000000005</v>
      </c>
      <c r="BE6" s="20" t="str">
        <f>IF(BE7="","",IF(BE7="-","【-】","【"&amp;SUBSTITUTE(TEXT(BE7,"#,##0.00"),"-","△")&amp;"】"))</f>
        <v>【78.43】</v>
      </c>
      <c r="BF6" s="21">
        <f>IF(BF7="",NA(),BF7)</f>
        <v>3039.04</v>
      </c>
      <c r="BG6" s="21">
        <f t="shared" ref="BG6:BO6" si="7">IF(BG7="",NA(),BG7)</f>
        <v>2948.15</v>
      </c>
      <c r="BH6" s="21">
        <f t="shared" si="7"/>
        <v>2972.95</v>
      </c>
      <c r="BI6" s="21">
        <f t="shared" si="7"/>
        <v>3088.37</v>
      </c>
      <c r="BJ6" s="21">
        <f t="shared" si="7"/>
        <v>3429.96</v>
      </c>
      <c r="BK6" s="21">
        <f t="shared" si="7"/>
        <v>1105.9100000000001</v>
      </c>
      <c r="BL6" s="21">
        <f t="shared" si="7"/>
        <v>1303.55</v>
      </c>
      <c r="BM6" s="21">
        <f t="shared" si="7"/>
        <v>1172.21</v>
      </c>
      <c r="BN6" s="21">
        <f t="shared" si="7"/>
        <v>1122.71</v>
      </c>
      <c r="BO6" s="21">
        <f t="shared" si="7"/>
        <v>1225.74</v>
      </c>
      <c r="BP6" s="20" t="str">
        <f>IF(BP7="","",IF(BP7="-","【-】","【"&amp;SUBSTITUTE(TEXT(BP7,"#,##0.00"),"-","△")&amp;"】"))</f>
        <v>【630.82】</v>
      </c>
      <c r="BQ6" s="21">
        <f>IF(BQ7="",NA(),BQ7)</f>
        <v>70.95</v>
      </c>
      <c r="BR6" s="21">
        <f t="shared" ref="BR6:BZ6" si="8">IF(BR7="",NA(),BR7)</f>
        <v>73.19</v>
      </c>
      <c r="BS6" s="21">
        <f t="shared" si="8"/>
        <v>72.83</v>
      </c>
      <c r="BT6" s="21">
        <f t="shared" si="8"/>
        <v>76.19</v>
      </c>
      <c r="BU6" s="21">
        <f t="shared" si="8"/>
        <v>71.75</v>
      </c>
      <c r="BV6" s="21">
        <f t="shared" si="8"/>
        <v>76.319999999999993</v>
      </c>
      <c r="BW6" s="21">
        <f t="shared" si="8"/>
        <v>78.510000000000005</v>
      </c>
      <c r="BX6" s="21">
        <f t="shared" si="8"/>
        <v>79.55</v>
      </c>
      <c r="BY6" s="21">
        <f t="shared" si="8"/>
        <v>76.87</v>
      </c>
      <c r="BZ6" s="21">
        <f t="shared" si="8"/>
        <v>77.03</v>
      </c>
      <c r="CA6" s="20" t="str">
        <f>IF(CA7="","",IF(CA7="-","【-】","【"&amp;SUBSTITUTE(TEXT(CA7,"#,##0.00"),"-","△")&amp;"】"))</f>
        <v>【97.81】</v>
      </c>
      <c r="CB6" s="21">
        <f>IF(CB7="",NA(),CB7)</f>
        <v>169.89</v>
      </c>
      <c r="CC6" s="21">
        <f t="shared" ref="CC6:CK6" si="9">IF(CC7="",NA(),CC7)</f>
        <v>164.19</v>
      </c>
      <c r="CD6" s="21">
        <f t="shared" si="9"/>
        <v>165.04</v>
      </c>
      <c r="CE6" s="21">
        <f t="shared" si="9"/>
        <v>158.1</v>
      </c>
      <c r="CF6" s="21">
        <f t="shared" si="9"/>
        <v>167.89</v>
      </c>
      <c r="CG6" s="21">
        <f t="shared" si="9"/>
        <v>171.08</v>
      </c>
      <c r="CH6" s="21">
        <f t="shared" si="9"/>
        <v>160.44999999999999</v>
      </c>
      <c r="CI6" s="21">
        <f t="shared" si="9"/>
        <v>161.13</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50.06</v>
      </c>
      <c r="CS6" s="21">
        <f t="shared" si="10"/>
        <v>46.3</v>
      </c>
      <c r="CT6" s="21">
        <f t="shared" si="10"/>
        <v>47.23</v>
      </c>
      <c r="CU6" s="21">
        <f t="shared" si="10"/>
        <v>54.22</v>
      </c>
      <c r="CV6" s="21">
        <f t="shared" si="10"/>
        <v>54.1</v>
      </c>
      <c r="CW6" s="20" t="str">
        <f>IF(CW7="","",IF(CW7="-","【-】","【"&amp;SUBSTITUTE(TEXT(CW7,"#,##0.00"),"-","△")&amp;"】"))</f>
        <v>【58.94】</v>
      </c>
      <c r="CX6" s="21">
        <f>IF(CX7="",NA(),CX7)</f>
        <v>69.95</v>
      </c>
      <c r="CY6" s="21">
        <f t="shared" ref="CY6:DG6" si="11">IF(CY7="",NA(),CY7)</f>
        <v>73.09</v>
      </c>
      <c r="CZ6" s="21">
        <f t="shared" si="11"/>
        <v>74.94</v>
      </c>
      <c r="DA6" s="21">
        <f t="shared" si="11"/>
        <v>74.53</v>
      </c>
      <c r="DB6" s="21">
        <f t="shared" si="11"/>
        <v>76.180000000000007</v>
      </c>
      <c r="DC6" s="21">
        <f t="shared" si="11"/>
        <v>85.79</v>
      </c>
      <c r="DD6" s="21">
        <f t="shared" si="11"/>
        <v>85.01</v>
      </c>
      <c r="DE6" s="21">
        <f t="shared" si="11"/>
        <v>85.55</v>
      </c>
      <c r="DF6" s="21">
        <f t="shared" si="11"/>
        <v>85.22</v>
      </c>
      <c r="DG6" s="21">
        <f t="shared" si="11"/>
        <v>83.94</v>
      </c>
      <c r="DH6" s="20" t="str">
        <f>IF(DH7="","",IF(DH7="-","【-】","【"&amp;SUBSTITUTE(TEXT(DH7,"#,##0.00"),"-","△")&amp;"】"))</f>
        <v>【95.91】</v>
      </c>
      <c r="DI6" s="21">
        <f>IF(DI7="",NA(),DI7)</f>
        <v>4.17</v>
      </c>
      <c r="DJ6" s="21">
        <f t="shared" ref="DJ6:DR6" si="12">IF(DJ7="",NA(),DJ7)</f>
        <v>6.12</v>
      </c>
      <c r="DK6" s="21">
        <f t="shared" si="12"/>
        <v>8.16</v>
      </c>
      <c r="DL6" s="21">
        <f t="shared" si="12"/>
        <v>9.98</v>
      </c>
      <c r="DM6" s="21">
        <f t="shared" si="12"/>
        <v>11.92</v>
      </c>
      <c r="DN6" s="21">
        <f t="shared" si="12"/>
        <v>18.04</v>
      </c>
      <c r="DO6" s="21">
        <f t="shared" si="12"/>
        <v>9.0399999999999991</v>
      </c>
      <c r="DP6" s="21">
        <f t="shared" si="12"/>
        <v>9.35</v>
      </c>
      <c r="DQ6" s="21">
        <f t="shared" si="12"/>
        <v>12.44</v>
      </c>
      <c r="DR6" s="21">
        <f t="shared" si="12"/>
        <v>12.83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0.12</v>
      </c>
      <c r="EB6" s="21">
        <f t="shared" si="13"/>
        <v>0.28999999999999998</v>
      </c>
      <c r="EC6" s="21">
        <f t="shared" si="13"/>
        <v>0.15</v>
      </c>
      <c r="ED6" s="20" t="str">
        <f>IF(ED7="","",IF(ED7="-","【-】","【"&amp;SUBSTITUTE(TEXT(ED7,"#,##0.00"),"-","△")&amp;"】"))</f>
        <v>【8.68】</v>
      </c>
      <c r="EE6" s="20">
        <f>IF(EE7="",NA(),EE7)</f>
        <v>0</v>
      </c>
      <c r="EF6" s="20">
        <f t="shared" ref="EF6:EN6" si="14">IF(EF7="",NA(),EF7)</f>
        <v>0</v>
      </c>
      <c r="EG6" s="20">
        <f t="shared" si="14"/>
        <v>0</v>
      </c>
      <c r="EH6" s="20">
        <f t="shared" si="14"/>
        <v>0</v>
      </c>
      <c r="EI6" s="20">
        <f t="shared" si="14"/>
        <v>0</v>
      </c>
      <c r="EJ6" s="21">
        <f t="shared" si="14"/>
        <v>0.34</v>
      </c>
      <c r="EK6" s="21">
        <f t="shared" si="14"/>
        <v>0.04</v>
      </c>
      <c r="EL6" s="21">
        <f t="shared" si="14"/>
        <v>0.06</v>
      </c>
      <c r="EM6" s="21">
        <f t="shared" si="14"/>
        <v>0.01</v>
      </c>
      <c r="EN6" s="21">
        <f t="shared" si="14"/>
        <v>0.33</v>
      </c>
      <c r="EO6" s="20" t="str">
        <f>IF(EO7="","",IF(EO7="-","【-】","【"&amp;SUBSTITUTE(TEXT(EO7,"#,##0.00"),"-","△")&amp;"】"))</f>
        <v>【0.22】</v>
      </c>
    </row>
    <row r="7" spans="1:148" s="22" customFormat="1" x14ac:dyDescent="0.2">
      <c r="A7" s="14"/>
      <c r="B7" s="23">
        <v>2023</v>
      </c>
      <c r="C7" s="23">
        <v>293440</v>
      </c>
      <c r="D7" s="23">
        <v>46</v>
      </c>
      <c r="E7" s="23">
        <v>17</v>
      </c>
      <c r="F7" s="23">
        <v>1</v>
      </c>
      <c r="G7" s="23">
        <v>0</v>
      </c>
      <c r="H7" s="23" t="s">
        <v>95</v>
      </c>
      <c r="I7" s="23" t="s">
        <v>96</v>
      </c>
      <c r="J7" s="23" t="s">
        <v>97</v>
      </c>
      <c r="K7" s="23" t="s">
        <v>98</v>
      </c>
      <c r="L7" s="23" t="s">
        <v>99</v>
      </c>
      <c r="M7" s="23" t="s">
        <v>100</v>
      </c>
      <c r="N7" s="24" t="s">
        <v>101</v>
      </c>
      <c r="O7" s="24">
        <v>55.68</v>
      </c>
      <c r="P7" s="24">
        <v>70.900000000000006</v>
      </c>
      <c r="Q7" s="24">
        <v>86</v>
      </c>
      <c r="R7" s="24">
        <v>2640</v>
      </c>
      <c r="S7" s="24">
        <v>28134</v>
      </c>
      <c r="T7" s="24">
        <v>14.27</v>
      </c>
      <c r="U7" s="24">
        <v>1971.55</v>
      </c>
      <c r="V7" s="24">
        <v>19904</v>
      </c>
      <c r="W7" s="24">
        <v>2.73</v>
      </c>
      <c r="X7" s="24">
        <v>7290.84</v>
      </c>
      <c r="Y7" s="24">
        <v>100.24</v>
      </c>
      <c r="Z7" s="24">
        <v>100.25</v>
      </c>
      <c r="AA7" s="24">
        <v>101.1</v>
      </c>
      <c r="AB7" s="24">
        <v>101.71</v>
      </c>
      <c r="AC7" s="24">
        <v>101.64</v>
      </c>
      <c r="AD7" s="24">
        <v>105.14</v>
      </c>
      <c r="AE7" s="24">
        <v>106.75</v>
      </c>
      <c r="AF7" s="24">
        <v>109.7</v>
      </c>
      <c r="AG7" s="24">
        <v>109.07</v>
      </c>
      <c r="AH7" s="24">
        <v>112.19</v>
      </c>
      <c r="AI7" s="24">
        <v>105.91</v>
      </c>
      <c r="AJ7" s="24">
        <v>0</v>
      </c>
      <c r="AK7" s="24">
        <v>0</v>
      </c>
      <c r="AL7" s="24">
        <v>0</v>
      </c>
      <c r="AM7" s="24">
        <v>0</v>
      </c>
      <c r="AN7" s="24">
        <v>0</v>
      </c>
      <c r="AO7" s="24">
        <v>11.56</v>
      </c>
      <c r="AP7" s="24">
        <v>7.23</v>
      </c>
      <c r="AQ7" s="24">
        <v>0.1</v>
      </c>
      <c r="AR7" s="24">
        <v>0</v>
      </c>
      <c r="AS7" s="24">
        <v>0.17</v>
      </c>
      <c r="AT7" s="24">
        <v>3.03</v>
      </c>
      <c r="AU7" s="24">
        <v>47.4</v>
      </c>
      <c r="AV7" s="24">
        <v>55.89</v>
      </c>
      <c r="AW7" s="24">
        <v>53.5</v>
      </c>
      <c r="AX7" s="24">
        <v>46.52</v>
      </c>
      <c r="AY7" s="24">
        <v>52.89</v>
      </c>
      <c r="AZ7" s="24">
        <v>54.41</v>
      </c>
      <c r="BA7" s="24">
        <v>38.76</v>
      </c>
      <c r="BB7" s="24">
        <v>49.21</v>
      </c>
      <c r="BC7" s="24">
        <v>62.92</v>
      </c>
      <c r="BD7" s="24">
        <v>66.260000000000005</v>
      </c>
      <c r="BE7" s="24">
        <v>78.430000000000007</v>
      </c>
      <c r="BF7" s="24">
        <v>3039.04</v>
      </c>
      <c r="BG7" s="24">
        <v>2948.15</v>
      </c>
      <c r="BH7" s="24">
        <v>2972.95</v>
      </c>
      <c r="BI7" s="24">
        <v>3088.37</v>
      </c>
      <c r="BJ7" s="24">
        <v>3429.96</v>
      </c>
      <c r="BK7" s="24">
        <v>1105.9100000000001</v>
      </c>
      <c r="BL7" s="24">
        <v>1303.55</v>
      </c>
      <c r="BM7" s="24">
        <v>1172.21</v>
      </c>
      <c r="BN7" s="24">
        <v>1122.71</v>
      </c>
      <c r="BO7" s="24">
        <v>1225.74</v>
      </c>
      <c r="BP7" s="24">
        <v>630.82000000000005</v>
      </c>
      <c r="BQ7" s="24">
        <v>70.95</v>
      </c>
      <c r="BR7" s="24">
        <v>73.19</v>
      </c>
      <c r="BS7" s="24">
        <v>72.83</v>
      </c>
      <c r="BT7" s="24">
        <v>76.19</v>
      </c>
      <c r="BU7" s="24">
        <v>71.75</v>
      </c>
      <c r="BV7" s="24">
        <v>76.319999999999993</v>
      </c>
      <c r="BW7" s="24">
        <v>78.510000000000005</v>
      </c>
      <c r="BX7" s="24">
        <v>79.55</v>
      </c>
      <c r="BY7" s="24">
        <v>76.87</v>
      </c>
      <c r="BZ7" s="24">
        <v>77.03</v>
      </c>
      <c r="CA7" s="24">
        <v>97.81</v>
      </c>
      <c r="CB7" s="24">
        <v>169.89</v>
      </c>
      <c r="CC7" s="24">
        <v>164.19</v>
      </c>
      <c r="CD7" s="24">
        <v>165.04</v>
      </c>
      <c r="CE7" s="24">
        <v>158.1</v>
      </c>
      <c r="CF7" s="24">
        <v>167.89</v>
      </c>
      <c r="CG7" s="24">
        <v>171.08</v>
      </c>
      <c r="CH7" s="24">
        <v>160.44999999999999</v>
      </c>
      <c r="CI7" s="24">
        <v>161.13</v>
      </c>
      <c r="CJ7" s="24">
        <v>161.19999999999999</v>
      </c>
      <c r="CK7" s="24">
        <v>157.56</v>
      </c>
      <c r="CL7" s="24">
        <v>138.75</v>
      </c>
      <c r="CM7" s="24" t="s">
        <v>101</v>
      </c>
      <c r="CN7" s="24" t="s">
        <v>101</v>
      </c>
      <c r="CO7" s="24" t="s">
        <v>101</v>
      </c>
      <c r="CP7" s="24" t="s">
        <v>101</v>
      </c>
      <c r="CQ7" s="24" t="s">
        <v>101</v>
      </c>
      <c r="CR7" s="24">
        <v>50.06</v>
      </c>
      <c r="CS7" s="24">
        <v>46.3</v>
      </c>
      <c r="CT7" s="24">
        <v>47.23</v>
      </c>
      <c r="CU7" s="24">
        <v>54.22</v>
      </c>
      <c r="CV7" s="24">
        <v>54.1</v>
      </c>
      <c r="CW7" s="24">
        <v>58.94</v>
      </c>
      <c r="CX7" s="24">
        <v>69.95</v>
      </c>
      <c r="CY7" s="24">
        <v>73.09</v>
      </c>
      <c r="CZ7" s="24">
        <v>74.94</v>
      </c>
      <c r="DA7" s="24">
        <v>74.53</v>
      </c>
      <c r="DB7" s="24">
        <v>76.180000000000007</v>
      </c>
      <c r="DC7" s="24">
        <v>85.79</v>
      </c>
      <c r="DD7" s="24">
        <v>85.01</v>
      </c>
      <c r="DE7" s="24">
        <v>85.55</v>
      </c>
      <c r="DF7" s="24">
        <v>85.22</v>
      </c>
      <c r="DG7" s="24">
        <v>83.94</v>
      </c>
      <c r="DH7" s="24">
        <v>95.91</v>
      </c>
      <c r="DI7" s="24">
        <v>4.17</v>
      </c>
      <c r="DJ7" s="24">
        <v>6.12</v>
      </c>
      <c r="DK7" s="24">
        <v>8.16</v>
      </c>
      <c r="DL7" s="24">
        <v>9.98</v>
      </c>
      <c r="DM7" s="24">
        <v>11.92</v>
      </c>
      <c r="DN7" s="24">
        <v>18.04</v>
      </c>
      <c r="DO7" s="24">
        <v>9.0399999999999991</v>
      </c>
      <c r="DP7" s="24">
        <v>9.35</v>
      </c>
      <c r="DQ7" s="24">
        <v>12.44</v>
      </c>
      <c r="DR7" s="24">
        <v>12.83</v>
      </c>
      <c r="DS7" s="24">
        <v>41.09</v>
      </c>
      <c r="DT7" s="24">
        <v>0</v>
      </c>
      <c r="DU7" s="24">
        <v>0</v>
      </c>
      <c r="DV7" s="24">
        <v>0</v>
      </c>
      <c r="DW7" s="24">
        <v>0</v>
      </c>
      <c r="DX7" s="24">
        <v>0</v>
      </c>
      <c r="DY7" s="24">
        <v>0</v>
      </c>
      <c r="DZ7" s="24">
        <v>0</v>
      </c>
      <c r="EA7" s="24">
        <v>0.12</v>
      </c>
      <c r="EB7" s="24">
        <v>0.28999999999999998</v>
      </c>
      <c r="EC7" s="24">
        <v>0.15</v>
      </c>
      <c r="ED7" s="24">
        <v>8.68</v>
      </c>
      <c r="EE7" s="24">
        <v>0</v>
      </c>
      <c r="EF7" s="24">
        <v>0</v>
      </c>
      <c r="EG7" s="24">
        <v>0</v>
      </c>
      <c r="EH7" s="24">
        <v>0</v>
      </c>
      <c r="EI7" s="24">
        <v>0</v>
      </c>
      <c r="EJ7" s="24">
        <v>0.34</v>
      </c>
      <c r="EK7" s="24">
        <v>0.04</v>
      </c>
      <c r="EL7" s="24">
        <v>0.06</v>
      </c>
      <c r="EM7" s="24">
        <v>0.01</v>
      </c>
      <c r="EN7" s="24">
        <v>0.33</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奥田　彩佳</cp:lastModifiedBy>
  <dcterms:created xsi:type="dcterms:W3CDTF">2025-01-24T07:04:59Z</dcterms:created>
  <dcterms:modified xsi:type="dcterms:W3CDTF">2025-01-28T23:40:32Z</dcterms:modified>
  <cp:category/>
</cp:coreProperties>
</file>