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276\Desktop\20230310_財務書類（修正）\財務書類\一般会計等\"/>
    </mc:Choice>
  </mc:AlternateContent>
  <xr:revisionPtr revIDLastSave="0" documentId="13_ncr:1_{3F338160-E4FE-470A-96B4-3094EE0608A3}" xr6:coauthVersionLast="47" xr6:coauthVersionMax="47" xr10:uidLastSave="{00000000-0000-0000-0000-000000000000}"/>
  <bookViews>
    <workbookView xWindow="2484" yWindow="492" windowWidth="16200" windowHeight="11076" xr2:uid="{00000000-000D-0000-FFFF-FFFF00000000}"/>
  </bookViews>
  <sheets>
    <sheet name="有形固定資産" sheetId="7" r:id="rId1"/>
    <sheet name="増減の明細" sheetId="8" r:id="rId2"/>
    <sheet name="基金" sheetId="9" r:id="rId3"/>
    <sheet name="貸付金" sheetId="10" r:id="rId4"/>
    <sheet name="未収金及び長期延滞債権" sheetId="11" r:id="rId5"/>
    <sheet name="地方債（借入先別）" sheetId="12" r:id="rId6"/>
    <sheet name="地方債（利率別など）" sheetId="13" r:id="rId7"/>
    <sheet name="引当金" sheetId="14" r:id="rId8"/>
    <sheet name="補助金" sheetId="15" r:id="rId9"/>
    <sheet name="財源明細" sheetId="16" r:id="rId10"/>
    <sheet name="財源情報明細" sheetId="17" r:id="rId11"/>
    <sheet name="資金明細" sheetId="18" r:id="rId12"/>
  </sheets>
  <definedNames>
    <definedName name="_xlnm.Print_Area" localSheetId="7">引当金!$A$1:$H$11</definedName>
    <definedName name="_xlnm.Print_Area" localSheetId="10">財源情報明細!$B$1:$I$10</definedName>
    <definedName name="_xlnm.Print_Area" localSheetId="5">'地方債（借入先別）'!$A$1:$M$19</definedName>
    <definedName name="_xlnm.Print_Area" localSheetId="6">'地方債（利率別など）'!$A$1:$L$18</definedName>
    <definedName name="_xlnm.Print_Area" localSheetId="4">未収金及び長期延滞債権!$A$1:$I$25</definedName>
    <definedName name="_xlnm.Print_Area" localSheetId="0">有形固定資産!$A$1:$M$51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4" l="1"/>
  <c r="G8" i="14"/>
  <c r="G6" i="14"/>
  <c r="F19" i="16"/>
  <c r="F16" i="16"/>
  <c r="F20" i="16" s="1"/>
  <c r="F13" i="16"/>
  <c r="F21" i="16" l="1"/>
  <c r="F22" i="16" s="1"/>
  <c r="D22" i="10"/>
  <c r="H7" i="9"/>
  <c r="H8" i="9"/>
  <c r="H9" i="9"/>
  <c r="H10" i="9"/>
  <c r="H11" i="9"/>
  <c r="H12" i="9"/>
  <c r="F24" i="15"/>
  <c r="F8" i="15"/>
  <c r="C3" i="18"/>
  <c r="H2" i="17"/>
  <c r="G2" i="17"/>
  <c r="F2" i="17"/>
  <c r="F3" i="16"/>
  <c r="G3" i="15"/>
  <c r="G2" i="14"/>
  <c r="H14" i="13"/>
  <c r="K8" i="13"/>
  <c r="J2" i="13"/>
  <c r="L3" i="12"/>
  <c r="H2" i="11"/>
  <c r="D2" i="11"/>
  <c r="H2" i="10"/>
  <c r="I2" i="9"/>
  <c r="L17" i="8"/>
  <c r="K9" i="8"/>
  <c r="I3" i="8"/>
  <c r="K29" i="7"/>
  <c r="F25" i="15" l="1"/>
  <c r="C9" i="18"/>
  <c r="H9" i="17"/>
  <c r="G9" i="17"/>
  <c r="F9" i="17"/>
  <c r="E9" i="17"/>
  <c r="D8" i="17"/>
  <c r="D7" i="17"/>
  <c r="D6" i="17"/>
  <c r="D5" i="17"/>
  <c r="G9" i="14"/>
  <c r="G5" i="14"/>
  <c r="F10" i="14"/>
  <c r="E10" i="14"/>
  <c r="D10" i="14"/>
  <c r="C10" i="14"/>
  <c r="B11" i="13"/>
  <c r="B5" i="13"/>
  <c r="L18" i="12"/>
  <c r="K18" i="12"/>
  <c r="J18" i="12"/>
  <c r="I18" i="12"/>
  <c r="H18" i="12"/>
  <c r="G18" i="12"/>
  <c r="F18" i="12"/>
  <c r="E18" i="12"/>
  <c r="D18" i="12"/>
  <c r="C18" i="12"/>
  <c r="H23" i="11"/>
  <c r="G23" i="11"/>
  <c r="H9" i="11"/>
  <c r="G9" i="11"/>
  <c r="D23" i="11"/>
  <c r="C23" i="11"/>
  <c r="D9" i="11"/>
  <c r="D24" i="11" s="1"/>
  <c r="C9" i="11"/>
  <c r="H22" i="10"/>
  <c r="G22" i="10"/>
  <c r="F22" i="10"/>
  <c r="E22" i="10"/>
  <c r="I14" i="9"/>
  <c r="G14" i="9"/>
  <c r="F14" i="9"/>
  <c r="E14" i="9"/>
  <c r="D14" i="9"/>
  <c r="H13" i="9"/>
  <c r="H6" i="9"/>
  <c r="H5" i="9"/>
  <c r="L30" i="8"/>
  <c r="K30" i="8"/>
  <c r="J30" i="8"/>
  <c r="I30" i="8"/>
  <c r="G30" i="8"/>
  <c r="F30" i="8"/>
  <c r="E30" i="8"/>
  <c r="D30" i="8"/>
  <c r="C30" i="8"/>
  <c r="K15" i="8"/>
  <c r="J15" i="8"/>
  <c r="I15" i="8"/>
  <c r="G15" i="8"/>
  <c r="F15" i="8"/>
  <c r="E15" i="8"/>
  <c r="D15" i="8"/>
  <c r="C15" i="8"/>
  <c r="I7" i="8"/>
  <c r="H7" i="8"/>
  <c r="G7" i="8"/>
  <c r="F7" i="8"/>
  <c r="E7" i="8"/>
  <c r="D7" i="8"/>
  <c r="C7" i="8"/>
  <c r="K48" i="7"/>
  <c r="K47" i="7"/>
  <c r="K46" i="7"/>
  <c r="K45" i="7"/>
  <c r="K44" i="7"/>
  <c r="K43" i="7"/>
  <c r="K41" i="7"/>
  <c r="K40" i="7"/>
  <c r="K39" i="7"/>
  <c r="K38" i="7"/>
  <c r="K37" i="7"/>
  <c r="K36" i="7"/>
  <c r="K35" i="7"/>
  <c r="K34" i="7"/>
  <c r="K33" i="7"/>
  <c r="J42" i="7"/>
  <c r="I42" i="7"/>
  <c r="H42" i="7"/>
  <c r="G42" i="7"/>
  <c r="F42" i="7"/>
  <c r="E42" i="7"/>
  <c r="J32" i="7"/>
  <c r="I32" i="7"/>
  <c r="H32" i="7"/>
  <c r="H49" i="7" s="1"/>
  <c r="G32" i="7"/>
  <c r="F32" i="7"/>
  <c r="E32" i="7"/>
  <c r="D42" i="7"/>
  <c r="D32" i="7"/>
  <c r="J20" i="7"/>
  <c r="J25" i="7"/>
  <c r="J24" i="7"/>
  <c r="J23" i="7"/>
  <c r="J22" i="7"/>
  <c r="J21" i="7"/>
  <c r="J18" i="7"/>
  <c r="J17" i="7"/>
  <c r="J16" i="7"/>
  <c r="J15" i="7"/>
  <c r="J14" i="7"/>
  <c r="J13" i="7"/>
  <c r="J12" i="7"/>
  <c r="J11" i="7"/>
  <c r="J10" i="7"/>
  <c r="I19" i="7"/>
  <c r="H19" i="7"/>
  <c r="F19" i="7"/>
  <c r="E19" i="7"/>
  <c r="I9" i="7"/>
  <c r="H9" i="7"/>
  <c r="F9" i="7"/>
  <c r="E9" i="7"/>
  <c r="D19" i="7"/>
  <c r="D9" i="7"/>
  <c r="E49" i="7" l="1"/>
  <c r="I26" i="7"/>
  <c r="E26" i="7"/>
  <c r="I49" i="7"/>
  <c r="F26" i="7"/>
  <c r="H24" i="11"/>
  <c r="F49" i="7"/>
  <c r="J49" i="7"/>
  <c r="K42" i="7"/>
  <c r="H14" i="9"/>
  <c r="D9" i="17"/>
  <c r="D26" i="7"/>
  <c r="D49" i="7"/>
  <c r="C24" i="11"/>
  <c r="G24" i="11"/>
  <c r="J9" i="7"/>
  <c r="J19" i="7"/>
  <c r="G49" i="7"/>
  <c r="G10" i="14"/>
  <c r="K32" i="7"/>
  <c r="H26" i="7"/>
  <c r="G19" i="7"/>
  <c r="G9" i="7"/>
  <c r="J26" i="7" l="1"/>
  <c r="K49" i="7"/>
  <c r="G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秦 幸太郎 Kotaro Hata</author>
  </authors>
  <commentList>
    <comment ref="J7" authorId="0" shapeId="0" xr:uid="{4F544A67-6880-4165-BA5C-9DA9C97CA959}">
      <text>
        <r>
          <rPr>
            <sz val="9"/>
            <color indexed="81"/>
            <rFont val="MS P ゴシック"/>
            <family val="3"/>
            <charset val="128"/>
          </rPr>
          <t xml:space="preserve">円単位・千円単位を選択すると、すべてのシートで表示が切り替わります。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<sst xmlns="http://schemas.openxmlformats.org/spreadsheetml/2006/main" count="387" uniqueCount="278">
  <si>
    <t>金額</t>
    <rPh sb="0" eb="2">
      <t>キンガク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</si>
  <si>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</si>
  <si>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</si>
  <si>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</si>
  <si>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長期貸付金</t>
    <rPh sb="0" eb="2">
      <t>チョウキ</t>
    </rPh>
    <rPh sb="2" eb="5">
      <t>カシツケキン</t>
    </rPh>
    <phoneticPr fontId="2"/>
  </si>
  <si>
    <t>減債基金</t>
    <rPh sb="0" eb="2">
      <t>ゲンサイ</t>
    </rPh>
    <rPh sb="2" eb="4">
      <t>キキン</t>
    </rPh>
    <phoneticPr fontId="2"/>
  </si>
  <si>
    <t>現金預金</t>
    <rPh sb="0" eb="2">
      <t>ゲンキン</t>
    </rPh>
    <rPh sb="2" eb="4">
      <t>ヨキン</t>
    </rPh>
    <phoneticPr fontId="2"/>
  </si>
  <si>
    <t>短期貸付金</t>
    <rPh sb="0" eb="2">
      <t>タンキ</t>
    </rPh>
    <rPh sb="2" eb="5">
      <t>カシツケキン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</si>
  <si>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</si>
  <si>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</si>
  <si>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</si>
  <si>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</si>
  <si>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【様式第５号】</t>
    <rPh sb="1" eb="3">
      <t>ヨウシキ</t>
    </rPh>
    <rPh sb="3" eb="4">
      <t>ダイ</t>
    </rPh>
    <rPh sb="5" eb="6">
      <t>ゴウ</t>
    </rPh>
    <phoneticPr fontId="10"/>
  </si>
  <si>
    <t>附属明細書</t>
    <rPh sb="0" eb="2">
      <t>フゾク</t>
    </rPh>
    <rPh sb="2" eb="5">
      <t>メイサイショ</t>
    </rPh>
    <phoneticPr fontId="1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</si>
  <si>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0"/>
  </si>
  <si>
    <t>（１）資産項目の明細</t>
    <rPh sb="3" eb="5">
      <t>シサン</t>
    </rPh>
    <rPh sb="5" eb="7">
      <t>コウモク</t>
    </rPh>
    <rPh sb="8" eb="10">
      <t>メイサイ</t>
    </rPh>
    <phoneticPr fontId="1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</si>
  <si>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0"/>
  </si>
  <si>
    <t>区分</t>
    <rPh sb="0" eb="2">
      <t>クブン</t>
    </rPh>
    <phoneticPr fontId="1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</si>
  <si>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2"/>
  </si>
  <si>
    <t xml:space="preserve">
本年度増加額
（B）</t>
    <rPh sb="1" eb="4">
      <t>ホンネンド</t>
    </rPh>
    <rPh sb="4" eb="7">
      <t>ゾウカガク</t>
    </rPh>
    <phoneticPr fontId="2"/>
  </si>
  <si>
    <t xml:space="preserve">
本年度減少額
（C）</t>
    <rPh sb="1" eb="4">
      <t>ホンネンド</t>
    </rPh>
    <rPh sb="4" eb="7">
      <t>ゲンショウガク</t>
    </rPh>
    <phoneticPr fontId="2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</si>
  <si>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2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</si>
  <si>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2"/>
  </si>
  <si>
    <t xml:space="preserve">
本年度償却額
（F)</t>
    <rPh sb="1" eb="4">
      <t>ホンネンド</t>
    </rPh>
    <rPh sb="4" eb="7">
      <t>ショウキャクガク</t>
    </rPh>
    <phoneticPr fontId="2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</si>
  <si>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0"/>
  </si>
  <si>
    <t xml:space="preserve"> 事業用資産</t>
    <rPh sb="1" eb="4">
      <t>ジギョウヨウ</t>
    </rPh>
    <rPh sb="4" eb="6">
      <t>シサン</t>
    </rPh>
    <phoneticPr fontId="10"/>
  </si>
  <si>
    <t>　  土地</t>
    <rPh sb="3" eb="5">
      <t>トチ</t>
    </rPh>
    <phoneticPr fontId="2"/>
  </si>
  <si>
    <t>　　立木竹</t>
    <rPh sb="2" eb="4">
      <t>タチキ</t>
    </rPh>
    <rPh sb="4" eb="5">
      <t>タケ</t>
    </rPh>
    <phoneticPr fontId="10"/>
  </si>
  <si>
    <t>　　建物</t>
    <rPh sb="2" eb="4">
      <t>タテモノ</t>
    </rPh>
    <phoneticPr fontId="2"/>
  </si>
  <si>
    <t>　　工作物</t>
    <rPh sb="2" eb="5">
      <t>コウサクブツ</t>
    </rPh>
    <phoneticPr fontId="2"/>
  </si>
  <si>
    <t>　　船舶</t>
    <rPh sb="2" eb="4">
      <t>センパク</t>
    </rPh>
    <phoneticPr fontId="10"/>
  </si>
  <si>
    <t>　　浮標等</t>
    <rPh sb="2" eb="4">
      <t>フヒョウ</t>
    </rPh>
    <rPh sb="4" eb="5">
      <t>ナド</t>
    </rPh>
    <phoneticPr fontId="10"/>
  </si>
  <si>
    <t>　　航空機</t>
    <rPh sb="2" eb="5">
      <t>コウクウキ</t>
    </rPh>
    <phoneticPr fontId="10"/>
  </si>
  <si>
    <t>　　その他</t>
    <rPh sb="4" eb="5">
      <t>タ</t>
    </rPh>
    <phoneticPr fontId="2"/>
  </si>
  <si>
    <t>　　建設仮勘定</t>
    <rPh sb="2" eb="4">
      <t>ケンセツ</t>
    </rPh>
    <rPh sb="4" eb="7">
      <t>カリカンジョウ</t>
    </rPh>
    <phoneticPr fontId="10"/>
  </si>
  <si>
    <t xml:space="preserve"> インフラ資産</t>
    <rPh sb="5" eb="7">
      <t>シサン</t>
    </rPh>
    <phoneticPr fontId="10"/>
  </si>
  <si>
    <t>　　土地</t>
    <rPh sb="2" eb="4">
      <t>トチ</t>
    </rPh>
    <phoneticPr fontId="2"/>
  </si>
  <si>
    <t>　　建物</t>
    <rPh sb="2" eb="4">
      <t>タテモノ</t>
    </rPh>
    <phoneticPr fontId="10"/>
  </si>
  <si>
    <t xml:space="preserve"> 物品</t>
    <rPh sb="1" eb="3">
      <t>ブッピン</t>
    </rPh>
    <phoneticPr fontId="2"/>
  </si>
  <si>
    <t>生活インフラ・
国土保全</t>
    <rPh sb="0" eb="2">
      <t>セイカツ</t>
    </rPh>
    <rPh sb="8" eb="10">
      <t>コクド</t>
    </rPh>
    <rPh sb="10" eb="12">
      <t>ホゼン</t>
    </rPh>
    <phoneticPr fontId="2"/>
  </si>
  <si>
    <t>教育</t>
    <rPh sb="0" eb="2">
      <t>キョウイク</t>
    </rPh>
    <phoneticPr fontId="10"/>
  </si>
  <si>
    <t>福祉</t>
    <rPh sb="0" eb="2">
      <t>フクシ</t>
    </rPh>
    <phoneticPr fontId="10"/>
  </si>
  <si>
    <t>環境衛生</t>
    <rPh sb="0" eb="2">
      <t>カンキョウ</t>
    </rPh>
    <rPh sb="2" eb="4">
      <t>エイセイ</t>
    </rPh>
    <phoneticPr fontId="10"/>
  </si>
  <si>
    <t>産業振興</t>
    <rPh sb="0" eb="2">
      <t>サンギョウ</t>
    </rPh>
    <rPh sb="2" eb="4">
      <t>シンコウ</t>
    </rPh>
    <phoneticPr fontId="10"/>
  </si>
  <si>
    <t>消防</t>
    <rPh sb="0" eb="2">
      <t>ショウボウ</t>
    </rPh>
    <phoneticPr fontId="10"/>
  </si>
  <si>
    <t>総務</t>
    <rPh sb="0" eb="2">
      <t>ソウム</t>
    </rPh>
    <phoneticPr fontId="10"/>
  </si>
  <si>
    <t>合計</t>
    <rPh sb="0" eb="2">
      <t>ゴウケイ</t>
    </rPh>
    <phoneticPr fontId="10"/>
  </si>
  <si>
    <t>③投資及び出資金の明細</t>
    <phoneticPr fontId="10"/>
  </si>
  <si>
    <t>市場価格のあるもの</t>
    <rPh sb="0" eb="2">
      <t>シジョウ</t>
    </rPh>
    <rPh sb="2" eb="4">
      <t>カカク</t>
    </rPh>
    <phoneticPr fontId="10"/>
  </si>
  <si>
    <t>銘柄名</t>
    <rPh sb="0" eb="2">
      <t>メイガラ</t>
    </rPh>
    <rPh sb="2" eb="3">
      <t>メイ</t>
    </rPh>
    <phoneticPr fontId="2"/>
  </si>
  <si>
    <t xml:space="preserve">
株数・口数など
（A）</t>
    <rPh sb="1" eb="3">
      <t>カブスウ</t>
    </rPh>
    <rPh sb="4" eb="5">
      <t>クチ</t>
    </rPh>
    <rPh sb="5" eb="6">
      <t>スウ</t>
    </rPh>
    <phoneticPr fontId="2"/>
  </si>
  <si>
    <t xml:space="preserve">
時価単価
（B）</t>
    <rPh sb="1" eb="3">
      <t>ジカ</t>
    </rPh>
    <rPh sb="3" eb="5">
      <t>タンカ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</si>
  <si>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2"/>
  </si>
  <si>
    <t xml:space="preserve">
取得単価
（D)</t>
    <rPh sb="1" eb="3">
      <t>シュトク</t>
    </rPh>
    <rPh sb="3" eb="5">
      <t>タンカ</t>
    </rPh>
    <phoneticPr fontId="2"/>
  </si>
  <si>
    <t>取得原価
（A）×（D)
（E)</t>
    <rPh sb="0" eb="2">
      <t>シュトク</t>
    </rPh>
    <rPh sb="2" eb="4">
      <t>ゲンカ</t>
    </rPh>
    <phoneticPr fontId="10"/>
  </si>
  <si>
    <t>評価差額
（C）－（E)
（F)</t>
    <rPh sb="0" eb="2">
      <t>ヒョウカ</t>
    </rPh>
    <rPh sb="2" eb="4">
      <t>サガク</t>
    </rPh>
    <phoneticPr fontId="10"/>
  </si>
  <si>
    <t>相手先名</t>
    <rPh sb="0" eb="3">
      <t>アイテサキ</t>
    </rPh>
    <rPh sb="3" eb="4">
      <t>メイ</t>
    </rPh>
    <phoneticPr fontId="2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</si>
  <si>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2"/>
  </si>
  <si>
    <t xml:space="preserve">
資産
（B)</t>
    <rPh sb="1" eb="3">
      <t>シサン</t>
    </rPh>
    <phoneticPr fontId="2"/>
  </si>
  <si>
    <t xml:space="preserve">
負債
（C)</t>
    <rPh sb="1" eb="3">
      <t>フサイ</t>
    </rPh>
    <phoneticPr fontId="2"/>
  </si>
  <si>
    <t>純資産額
（B）－（C)
（D)</t>
    <rPh sb="0" eb="3">
      <t>ジュンシサン</t>
    </rPh>
    <rPh sb="3" eb="4">
      <t>ガク</t>
    </rPh>
    <phoneticPr fontId="2"/>
  </si>
  <si>
    <t xml:space="preserve">
資本金
（E)</t>
    <rPh sb="1" eb="4">
      <t>シホンキン</t>
    </rPh>
    <phoneticPr fontId="2"/>
  </si>
  <si>
    <t>出資割合（％）
（A）/（E)
（F)</t>
    <rPh sb="0" eb="2">
      <t>シュッシ</t>
    </rPh>
    <rPh sb="2" eb="4">
      <t>ワリアイ</t>
    </rPh>
    <phoneticPr fontId="2"/>
  </si>
  <si>
    <t>実質価額
（D)×（F)
（G)</t>
    <rPh sb="0" eb="2">
      <t>ジッシツ</t>
    </rPh>
    <rPh sb="2" eb="4">
      <t>カガク</t>
    </rPh>
    <phoneticPr fontId="10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</si>
  <si>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0"/>
  </si>
  <si>
    <t xml:space="preserve">
出資金額
（A)</t>
    <rPh sb="1" eb="3">
      <t>シュッシ</t>
    </rPh>
    <rPh sb="3" eb="5">
      <t>キンガク</t>
    </rPh>
    <phoneticPr fontId="2"/>
  </si>
  <si>
    <t xml:space="preserve">
強制評価減
（H)</t>
    <rPh sb="1" eb="3">
      <t>キョウセイ</t>
    </rPh>
    <rPh sb="3" eb="5">
      <t>ヒョウカ</t>
    </rPh>
    <rPh sb="5" eb="6">
      <t>ゲン</t>
    </rPh>
    <phoneticPr fontId="10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</si>
  <si>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0"/>
  </si>
  <si>
    <t>種類</t>
    <rPh sb="0" eb="2">
      <t>シュルイ</t>
    </rPh>
    <phoneticPr fontId="2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</si>
  <si>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</si>
  <si>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</si>
  <si>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10"/>
  </si>
  <si>
    <t>相手先名または種別</t>
    <rPh sb="0" eb="3">
      <t>アイテサキ</t>
    </rPh>
    <rPh sb="3" eb="4">
      <t>メイ</t>
    </rPh>
    <rPh sb="7" eb="9">
      <t>シュベツ</t>
    </rPh>
    <phoneticPr fontId="2"/>
  </si>
  <si>
    <t>（参考）
貸付金計</t>
    <rPh sb="1" eb="3">
      <t>サンコウ</t>
    </rPh>
    <rPh sb="5" eb="8">
      <t>カシツケキン</t>
    </rPh>
    <rPh sb="8" eb="9">
      <t>ケイ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</si>
  <si>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10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</si>
  <si>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10"/>
  </si>
  <si>
    <t>地方公営事業</t>
    <rPh sb="0" eb="2">
      <t>チホウ</t>
    </rPh>
    <rPh sb="2" eb="4">
      <t>コウエイ</t>
    </rPh>
    <rPh sb="4" eb="6">
      <t>ジギョウ</t>
    </rPh>
    <phoneticPr fontId="10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</si>
  <si>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2"/>
  </si>
  <si>
    <t>　　○○組合</t>
    <rPh sb="4" eb="6">
      <t>クミアイ</t>
    </rPh>
    <phoneticPr fontId="10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</si>
  <si>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10"/>
  </si>
  <si>
    <t>　　○○大学</t>
    <rPh sb="4" eb="6">
      <t>ダイガク</t>
    </rPh>
    <phoneticPr fontId="10"/>
  </si>
  <si>
    <t>地方三公社</t>
    <rPh sb="0" eb="2">
      <t>チホウ</t>
    </rPh>
    <rPh sb="2" eb="5">
      <t>サンコウシャ</t>
    </rPh>
    <phoneticPr fontId="10"/>
  </si>
  <si>
    <t>　　○○土地開発公社</t>
    <rPh sb="4" eb="6">
      <t>トチ</t>
    </rPh>
    <rPh sb="6" eb="8">
      <t>カイハツ</t>
    </rPh>
    <rPh sb="8" eb="10">
      <t>コウシャ</t>
    </rPh>
    <phoneticPr fontId="10"/>
  </si>
  <si>
    <t>第三セクター等</t>
    <rPh sb="0" eb="1">
      <t>ダイ</t>
    </rPh>
    <rPh sb="1" eb="2">
      <t>サン</t>
    </rPh>
    <rPh sb="6" eb="7">
      <t>ナド</t>
    </rPh>
    <phoneticPr fontId="10"/>
  </si>
  <si>
    <t>　　（株）○○清掃サービス</t>
    <rPh sb="3" eb="4">
      <t>カブ</t>
    </rPh>
    <rPh sb="7" eb="9">
      <t>セイソウ</t>
    </rPh>
    <phoneticPr fontId="10"/>
  </si>
  <si>
    <t>その他の貸付金</t>
    <rPh sb="2" eb="3">
      <t>タ</t>
    </rPh>
    <rPh sb="4" eb="7">
      <t>カシツケキン</t>
    </rPh>
    <phoneticPr fontId="10"/>
  </si>
  <si>
    <t>⑤貸付金の明細</t>
    <phoneticPr fontId="10"/>
  </si>
  <si>
    <t>　　・・・・</t>
    <phoneticPr fontId="10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</si>
  <si>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0"/>
  </si>
  <si>
    <t>⑦未収金の明細</t>
    <rPh sb="1" eb="4">
      <t>ミシュウキン</t>
    </rPh>
    <rPh sb="5" eb="7">
      <t>メイサイ</t>
    </rPh>
    <phoneticPr fontId="10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</si>
  <si>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</si>
  <si>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2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</si>
  <si>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</si>
  <si>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</si>
  <si>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　　（株）○○</t>
    <rPh sb="3" eb="4">
      <t>カブ</t>
    </rPh>
    <phoneticPr fontId="2"/>
  </si>
  <si>
    <t>小計</t>
    <rPh sb="0" eb="2">
      <t>ショウケイ</t>
    </rPh>
    <phoneticPr fontId="10"/>
  </si>
  <si>
    <t>【未収金】</t>
    <rPh sb="1" eb="4">
      <t>ミシュウキン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</si>
  <si>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10"/>
  </si>
  <si>
    <t>　　固定資産税</t>
    <rPh sb="2" eb="4">
      <t>コテイ</t>
    </rPh>
    <rPh sb="4" eb="7">
      <t>シサンゼイ</t>
    </rPh>
    <phoneticPr fontId="10"/>
  </si>
  <si>
    <t>その他の未収金</t>
    <rPh sb="2" eb="3">
      <t>タ</t>
    </rPh>
    <rPh sb="4" eb="7">
      <t>ミシュウキン</t>
    </rPh>
    <phoneticPr fontId="10"/>
  </si>
  <si>
    <t>　　使用料・手数料</t>
    <rPh sb="2" eb="5">
      <t>シヨウリョウ</t>
    </rPh>
    <rPh sb="6" eb="9">
      <t>テスウリョウ</t>
    </rPh>
    <phoneticPr fontId="10"/>
  </si>
  <si>
    <t>（２）負債項目の明細</t>
    <rPh sb="3" eb="5">
      <t>フサイ</t>
    </rPh>
    <rPh sb="5" eb="7">
      <t>コウモク</t>
    </rPh>
    <rPh sb="8" eb="10">
      <t>メイサイ</t>
    </rPh>
    <phoneticPr fontId="10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</si>
  <si>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0"/>
  </si>
  <si>
    <t>地方債残高</t>
    <rPh sb="0" eb="3">
      <t>チホウサイ</t>
    </rPh>
    <rPh sb="3" eb="5">
      <t>ザンダカ</t>
    </rPh>
    <phoneticPr fontId="22"/>
  </si>
  <si>
    <t>政府資金</t>
    <rPh sb="0" eb="2">
      <t>セイフ</t>
    </rPh>
    <rPh sb="2" eb="4">
      <t>シキン</t>
    </rPh>
    <phoneticPr fontId="22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</si>
  <si>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2"/>
  </si>
  <si>
    <t>市中銀行</t>
    <rPh sb="0" eb="2">
      <t>シチュウ</t>
    </rPh>
    <rPh sb="2" eb="4">
      <t>ギンコウ</t>
    </rPh>
    <phoneticPr fontId="22"/>
  </si>
  <si>
    <t>その他の
金融機関</t>
    <rPh sb="2" eb="3">
      <t>タ</t>
    </rPh>
    <rPh sb="5" eb="7">
      <t>キンユウ</t>
    </rPh>
    <rPh sb="7" eb="9">
      <t>キカン</t>
    </rPh>
    <phoneticPr fontId="22"/>
  </si>
  <si>
    <t>市場公募債</t>
    <rPh sb="0" eb="2">
      <t>シジョウ</t>
    </rPh>
    <rPh sb="2" eb="5">
      <t>コウボサイ</t>
    </rPh>
    <phoneticPr fontId="22"/>
  </si>
  <si>
    <t>その他</t>
    <rPh sb="2" eb="3">
      <t>タ</t>
    </rPh>
    <phoneticPr fontId="22"/>
  </si>
  <si>
    <t>うち1年内償還予定</t>
    <rPh sb="3" eb="5">
      <t>ネンナイ</t>
    </rPh>
    <rPh sb="5" eb="7">
      <t>ショウカン</t>
    </rPh>
    <rPh sb="7" eb="9">
      <t>ヨテイ</t>
    </rPh>
    <phoneticPr fontId="2"/>
  </si>
  <si>
    <t>うち共同発行債</t>
    <rPh sb="2" eb="4">
      <t>キョウドウ</t>
    </rPh>
    <rPh sb="4" eb="6">
      <t>ハッコウ</t>
    </rPh>
    <rPh sb="6" eb="7">
      <t>サイ</t>
    </rPh>
    <phoneticPr fontId="2"/>
  </si>
  <si>
    <t>うち住民公募債</t>
    <rPh sb="2" eb="4">
      <t>ジュウミン</t>
    </rPh>
    <rPh sb="4" eb="7">
      <t>コウボサイ</t>
    </rPh>
    <phoneticPr fontId="2"/>
  </si>
  <si>
    <t>【通常分】</t>
    <rPh sb="1" eb="3">
      <t>ツウジョウ</t>
    </rPh>
    <rPh sb="3" eb="4">
      <t>ブン</t>
    </rPh>
    <phoneticPr fontId="10"/>
  </si>
  <si>
    <t>　　一般公共事業</t>
    <rPh sb="2" eb="4">
      <t>イッパン</t>
    </rPh>
    <rPh sb="4" eb="6">
      <t>コウキョウ</t>
    </rPh>
    <rPh sb="6" eb="8">
      <t>ジギョウ</t>
    </rPh>
    <phoneticPr fontId="10"/>
  </si>
  <si>
    <t>　　公営住宅建設</t>
    <rPh sb="2" eb="4">
      <t>コウエイ</t>
    </rPh>
    <rPh sb="4" eb="6">
      <t>ジュウタク</t>
    </rPh>
    <rPh sb="6" eb="8">
      <t>ケンセツ</t>
    </rPh>
    <phoneticPr fontId="10"/>
  </si>
  <si>
    <t>　　災害復旧</t>
    <rPh sb="2" eb="4">
      <t>サイガイ</t>
    </rPh>
    <rPh sb="4" eb="6">
      <t>フッキュウ</t>
    </rPh>
    <phoneticPr fontId="10"/>
  </si>
  <si>
    <t>　　教育・福祉施設</t>
    <rPh sb="2" eb="4">
      <t>キョウイク</t>
    </rPh>
    <rPh sb="5" eb="7">
      <t>フクシ</t>
    </rPh>
    <rPh sb="7" eb="9">
      <t>シセツ</t>
    </rPh>
    <phoneticPr fontId="10"/>
  </si>
  <si>
    <t>　　一般単独事業</t>
    <rPh sb="2" eb="4">
      <t>イッパン</t>
    </rPh>
    <rPh sb="4" eb="6">
      <t>タンドク</t>
    </rPh>
    <rPh sb="6" eb="8">
      <t>ジギョウ</t>
    </rPh>
    <phoneticPr fontId="10"/>
  </si>
  <si>
    <t>　　その他</t>
    <rPh sb="4" eb="5">
      <t>ホカ</t>
    </rPh>
    <phoneticPr fontId="10"/>
  </si>
  <si>
    <t>【特別分】</t>
    <rPh sb="1" eb="3">
      <t>トクベツ</t>
    </rPh>
    <rPh sb="3" eb="4">
      <t>ブン</t>
    </rPh>
    <phoneticPr fontId="10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</si>
  <si>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3"/>
  </si>
  <si>
    <t>　　減税補てん債</t>
    <rPh sb="2" eb="4">
      <t>ゲンゼイ</t>
    </rPh>
    <rPh sb="4" eb="5">
      <t>ホ</t>
    </rPh>
    <rPh sb="7" eb="8">
      <t>サイ</t>
    </rPh>
    <phoneticPr fontId="23"/>
  </si>
  <si>
    <t>　　退職手当債</t>
    <rPh sb="2" eb="4">
      <t>タイショク</t>
    </rPh>
    <rPh sb="4" eb="6">
      <t>テアテ</t>
    </rPh>
    <rPh sb="6" eb="7">
      <t>サイ</t>
    </rPh>
    <phoneticPr fontId="23"/>
  </si>
  <si>
    <t>　　その他</t>
    <rPh sb="4" eb="5">
      <t>タ</t>
    </rPh>
    <phoneticPr fontId="2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</si>
  <si>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</si>
  <si>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22"/>
  </si>
  <si>
    <t>1.5％超
2.0％以下</t>
    <rPh sb="4" eb="5">
      <t>チョウ</t>
    </rPh>
    <rPh sb="10" eb="12">
      <t>イカ</t>
    </rPh>
    <phoneticPr fontId="22"/>
  </si>
  <si>
    <t>2.0％超
2.5％以下</t>
    <rPh sb="4" eb="5">
      <t>チョウ</t>
    </rPh>
    <rPh sb="10" eb="12">
      <t>イカ</t>
    </rPh>
    <phoneticPr fontId="22"/>
  </si>
  <si>
    <t>2.5％超
3.0％以下</t>
    <rPh sb="4" eb="5">
      <t>チョウ</t>
    </rPh>
    <rPh sb="10" eb="12">
      <t>イカ</t>
    </rPh>
    <phoneticPr fontId="22"/>
  </si>
  <si>
    <t>3.0％超
3.5％以下</t>
    <rPh sb="4" eb="5">
      <t>チョウ</t>
    </rPh>
    <rPh sb="10" eb="12">
      <t>イカ</t>
    </rPh>
    <phoneticPr fontId="22"/>
  </si>
  <si>
    <t>3.5％超
4.0％以下</t>
    <rPh sb="4" eb="5">
      <t>チョウ</t>
    </rPh>
    <rPh sb="10" eb="12">
      <t>イカ</t>
    </rPh>
    <phoneticPr fontId="22"/>
  </si>
  <si>
    <t>4.0％超</t>
    <rPh sb="4" eb="5">
      <t>チョウ</t>
    </rPh>
    <phoneticPr fontId="22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</si>
  <si>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2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</si>
  <si>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</si>
  <si>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</si>
  <si>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</si>
  <si>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</si>
  <si>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</si>
  <si>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</si>
  <si>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</si>
  <si>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</si>
  <si>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</si>
  <si>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</si>
  <si>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</si>
  <si>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2"/>
  </si>
  <si>
    <t>契約条項の概要</t>
    <rPh sb="0" eb="2">
      <t>ケイヤク</t>
    </rPh>
    <rPh sb="2" eb="4">
      <t>ジョウコウ</t>
    </rPh>
    <rPh sb="5" eb="7">
      <t>ガイヨウ</t>
    </rPh>
    <phoneticPr fontId="22"/>
  </si>
  <si>
    <t>⑤引当金の明細</t>
    <rPh sb="1" eb="4">
      <t>ヒキアテキン</t>
    </rPh>
    <rPh sb="5" eb="7">
      <t>メイサイ</t>
    </rPh>
    <phoneticPr fontId="10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</si>
  <si>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</si>
  <si>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</si>
  <si>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</si>
  <si>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</si>
  <si>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</si>
  <si>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10"/>
  </si>
  <si>
    <t>その他</t>
    <rPh sb="2" eb="3">
      <t>タ</t>
    </rPh>
    <phoneticPr fontId="10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</si>
  <si>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0"/>
  </si>
  <si>
    <t>（１）補助金等の明細</t>
    <rPh sb="3" eb="7">
      <t>ホジョキンナド</t>
    </rPh>
    <rPh sb="8" eb="10">
      <t>メイサイ</t>
    </rPh>
    <phoneticPr fontId="10"/>
  </si>
  <si>
    <t>名称</t>
    <rPh sb="0" eb="2">
      <t>メイショウ</t>
    </rPh>
    <phoneticPr fontId="10"/>
  </si>
  <si>
    <t>相手先</t>
    <rPh sb="0" eb="3">
      <t>アイテサキ</t>
    </rPh>
    <phoneticPr fontId="10"/>
  </si>
  <si>
    <t>金額</t>
    <rPh sb="0" eb="2">
      <t>キンガク</t>
    </rPh>
    <phoneticPr fontId="10"/>
  </si>
  <si>
    <t>支出目的</t>
    <rPh sb="0" eb="2">
      <t>シシュツ</t>
    </rPh>
    <rPh sb="2" eb="4">
      <t>モクテキ</t>
    </rPh>
    <phoneticPr fontId="10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</si>
  <si>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0"/>
  </si>
  <si>
    <t>計</t>
    <rPh sb="0" eb="1">
      <t>ケイ</t>
    </rPh>
    <phoneticPr fontId="10"/>
  </si>
  <si>
    <t>その他の補助金等</t>
    <rPh sb="2" eb="3">
      <t>タ</t>
    </rPh>
    <rPh sb="4" eb="7">
      <t>ホジョキン</t>
    </rPh>
    <rPh sb="7" eb="8">
      <t>ナド</t>
    </rPh>
    <phoneticPr fontId="10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</si>
  <si>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0"/>
  </si>
  <si>
    <t>（１）財源の明細</t>
    <rPh sb="3" eb="5">
      <t>ザイゲン</t>
    </rPh>
    <rPh sb="6" eb="8">
      <t>メイサイ</t>
    </rPh>
    <phoneticPr fontId="10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</si>
  <si>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</si>
  <si>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</si>
  <si>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一般会計</t>
    <rPh sb="0" eb="2">
      <t>イッパン</t>
    </rPh>
    <rPh sb="2" eb="4">
      <t>カイケイ</t>
    </rPh>
    <phoneticPr fontId="2"/>
  </si>
  <si>
    <t>地方税</t>
    <rPh sb="0" eb="3">
      <t>チホウゼイ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</si>
  <si>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</si>
  <si>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小計</t>
    <rPh sb="0" eb="2">
      <t>ショウケイ</t>
    </rPh>
    <phoneticPr fontId="2"/>
  </si>
  <si>
    <t>国庫支出金</t>
    <rPh sb="0" eb="2">
      <t>コッコ</t>
    </rPh>
    <rPh sb="2" eb="5">
      <t>シシュツキン</t>
    </rPh>
    <phoneticPr fontId="2"/>
  </si>
  <si>
    <t>都道府県等支出金</t>
    <rPh sb="0" eb="4">
      <t>トドウフケン</t>
    </rPh>
    <rPh sb="4" eb="5">
      <t>ナド</t>
    </rPh>
    <rPh sb="5" eb="8">
      <t>シシュツキン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</si>
  <si>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10"/>
  </si>
  <si>
    <t>内訳</t>
    <rPh sb="0" eb="2">
      <t>ウチワケ</t>
    </rPh>
    <phoneticPr fontId="10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</si>
  <si>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0"/>
  </si>
  <si>
    <t>地方債</t>
    <rPh sb="0" eb="3">
      <t>チホウサイ</t>
    </rPh>
    <phoneticPr fontId="10"/>
  </si>
  <si>
    <t>税収等</t>
    <rPh sb="0" eb="3">
      <t>ゼイシュウナド</t>
    </rPh>
    <phoneticPr fontId="10"/>
  </si>
  <si>
    <t>その他</t>
    <rPh sb="2" eb="3">
      <t>ホカ</t>
    </rPh>
    <phoneticPr fontId="10"/>
  </si>
  <si>
    <t>純行政コスト</t>
    <rPh sb="0" eb="1">
      <t>ジュン</t>
    </rPh>
    <rPh sb="1" eb="3">
      <t>ギョウセイ</t>
    </rPh>
    <phoneticPr fontId="10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</si>
  <si>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0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</si>
  <si>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0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</si>
  <si>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0"/>
  </si>
  <si>
    <t>（１）資金の明細</t>
    <rPh sb="3" eb="5">
      <t>シキン</t>
    </rPh>
    <rPh sb="6" eb="8">
      <t>メイサイ</t>
    </rPh>
    <phoneticPr fontId="10"/>
  </si>
  <si>
    <t>現金</t>
    <rPh sb="0" eb="2">
      <t>ゲンキン</t>
    </rPh>
    <phoneticPr fontId="2"/>
  </si>
  <si>
    <t>要求払預金</t>
    <rPh sb="0" eb="2">
      <t>ヨウキュウ</t>
    </rPh>
    <rPh sb="2" eb="3">
      <t>ハラ</t>
    </rPh>
    <rPh sb="3" eb="5">
      <t>ヨキン</t>
    </rPh>
    <phoneticPr fontId="2"/>
  </si>
  <si>
    <t>短期投資</t>
    <rPh sb="0" eb="2">
      <t>タンキ</t>
    </rPh>
    <rPh sb="2" eb="4">
      <t>トウシ</t>
    </rPh>
    <phoneticPr fontId="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</si>
  <si>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0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</si>
  <si>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0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</si>
  <si>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0"/>
  </si>
  <si>
    <t>単位：円</t>
  </si>
  <si>
    <t>（参考）
財産に関する
調書記載額</t>
    <rPh sb="1" eb="3">
      <t>サンコウ</t>
    </rPh>
    <rPh sb="5" eb="7">
      <t>ザイサン</t>
    </rPh>
    <rPh sb="8" eb="9">
      <t>カン</t>
    </rPh>
    <rPh sb="12" eb="14">
      <t>チョウショ</t>
    </rPh>
    <rPh sb="14" eb="16">
      <t>キサイ</t>
    </rPh>
    <rPh sb="16" eb="17">
      <t>ガク</t>
    </rPh>
    <phoneticPr fontId="10"/>
  </si>
  <si>
    <t>　　軽自動車税</t>
    <rPh sb="2" eb="7">
      <t>ケイジドウシャゼイ</t>
    </rPh>
    <phoneticPr fontId="10"/>
  </si>
  <si>
    <t>　　地方税（個人）</t>
    <rPh sb="2" eb="5">
      <t>チホウゼイ</t>
    </rPh>
    <rPh sb="6" eb="8">
      <t>コジン</t>
    </rPh>
    <phoneticPr fontId="10"/>
  </si>
  <si>
    <t>　　地方税（法人）</t>
    <rPh sb="2" eb="5">
      <t>チホウゼイ</t>
    </rPh>
    <rPh sb="6" eb="8">
      <t>ホウジン</t>
    </rPh>
    <phoneticPr fontId="10"/>
  </si>
  <si>
    <t>　　都市計画税</t>
    <rPh sb="2" eb="4">
      <t>トシ</t>
    </rPh>
    <rPh sb="4" eb="6">
      <t>ケイカク</t>
    </rPh>
    <rPh sb="6" eb="7">
      <t>ゼイ</t>
    </rPh>
    <phoneticPr fontId="10"/>
  </si>
  <si>
    <t>　　分担金及び負担金</t>
    <rPh sb="2" eb="5">
      <t>ブンタンキン</t>
    </rPh>
    <rPh sb="5" eb="6">
      <t>オヨ</t>
    </rPh>
    <rPh sb="7" eb="10">
      <t>フタンキン</t>
    </rPh>
    <phoneticPr fontId="10"/>
  </si>
  <si>
    <t>　　財産収入</t>
    <rPh sb="2" eb="4">
      <t>ザイサン</t>
    </rPh>
    <rPh sb="4" eb="6">
      <t>シュウニュウ</t>
    </rPh>
    <phoneticPr fontId="2"/>
  </si>
  <si>
    <t>　　諸収入</t>
    <rPh sb="2" eb="5">
      <t>ショシュウニュウ</t>
    </rPh>
    <phoneticPr fontId="2"/>
  </si>
  <si>
    <t>退職手当引当金</t>
    <rPh sb="0" eb="2">
      <t>タイショク</t>
    </rPh>
    <rPh sb="2" eb="4">
      <t>テアテ</t>
    </rPh>
    <rPh sb="4" eb="7">
      <t>ヒキアテキン</t>
    </rPh>
    <phoneticPr fontId="2"/>
  </si>
  <si>
    <t>損失補償等引当金</t>
    <rPh sb="0" eb="2">
      <t>ソンシツ</t>
    </rPh>
    <rPh sb="2" eb="4">
      <t>ホショウ</t>
    </rPh>
    <rPh sb="4" eb="5">
      <t>ナド</t>
    </rPh>
    <rPh sb="5" eb="8">
      <t>ヒキアテキン</t>
    </rPh>
    <phoneticPr fontId="2"/>
  </si>
  <si>
    <t>賞与等引当金</t>
    <rPh sb="0" eb="2">
      <t>ショウヨ</t>
    </rPh>
    <rPh sb="2" eb="3">
      <t>ナド</t>
    </rPh>
    <rPh sb="3" eb="6">
      <t>ヒキアテキン</t>
    </rPh>
    <phoneticPr fontId="2"/>
  </si>
  <si>
    <t>総計</t>
    <rPh sb="0" eb="2">
      <t>ソウケイ</t>
    </rPh>
    <phoneticPr fontId="2"/>
  </si>
  <si>
    <t>その他</t>
    <rPh sb="2" eb="3">
      <t>ホカ</t>
    </rPh>
    <phoneticPr fontId="2"/>
  </si>
  <si>
    <t>地方消費税交付金</t>
    <rPh sb="0" eb="5">
      <t>チホウショウヒゼイ</t>
    </rPh>
    <rPh sb="5" eb="8">
      <t>コウフキン</t>
    </rPh>
    <phoneticPr fontId="2"/>
  </si>
  <si>
    <t>地方交付税</t>
    <rPh sb="0" eb="5">
      <t>チホウコウフゼイ</t>
    </rPh>
    <phoneticPr fontId="2"/>
  </si>
  <si>
    <t>寄附金</t>
    <rPh sb="0" eb="3">
      <t>キフキン</t>
    </rPh>
    <phoneticPr fontId="2"/>
  </si>
  <si>
    <t>資本的補助金</t>
    <rPh sb="0" eb="3">
      <t>シホンテキ</t>
    </rPh>
    <rPh sb="3" eb="6">
      <t>ホジョキン</t>
    </rPh>
    <phoneticPr fontId="10"/>
  </si>
  <si>
    <t>経常的補助金</t>
    <rPh sb="0" eb="3">
      <t>ケイジョウテキ</t>
    </rPh>
    <rPh sb="3" eb="6">
      <t>ホジョキン</t>
    </rPh>
    <phoneticPr fontId="10"/>
  </si>
  <si>
    <t>※　株式会社以外の法人は資本金がないため、「資本金（E)」以外について記載しています。この場合、出資割合については、地方自治法施行令第140条の7の規定による割合を記載しています。</t>
    <rPh sb="2" eb="6">
      <t>カブ</t>
    </rPh>
    <rPh sb="6" eb="8">
      <t>イガイ</t>
    </rPh>
    <rPh sb="9" eb="11">
      <t>ホウジン</t>
    </rPh>
    <rPh sb="12" eb="15">
      <t>シホンキン</t>
    </rPh>
    <rPh sb="22" eb="25">
      <t>シホンキン</t>
    </rPh>
    <rPh sb="29" eb="31">
      <t>イガイ</t>
    </rPh>
    <rPh sb="35" eb="37">
      <t>キサイ</t>
    </rPh>
    <phoneticPr fontId="2"/>
  </si>
  <si>
    <t>該当なし</t>
    <rPh sb="0" eb="2">
      <t>ガイトウ</t>
    </rPh>
    <phoneticPr fontId="2"/>
  </si>
  <si>
    <t>斑鳩町社会福祉協議会</t>
  </si>
  <si>
    <t>斑鳩町文化振興財団</t>
  </si>
  <si>
    <t>水道事業会計</t>
    <rPh sb="0" eb="4">
      <t>スイドウジギョウ</t>
    </rPh>
    <rPh sb="4" eb="6">
      <t>カイケイ</t>
    </rPh>
    <phoneticPr fontId="3"/>
  </si>
  <si>
    <t>下水道事業会計</t>
    <rPh sb="0" eb="3">
      <t>ゲスイドウ</t>
    </rPh>
    <rPh sb="3" eb="5">
      <t>ジギョウ</t>
    </rPh>
    <rPh sb="5" eb="7">
      <t>カイケイ</t>
    </rPh>
    <phoneticPr fontId="3"/>
  </si>
  <si>
    <t>-</t>
  </si>
  <si>
    <t>-</t>
    <phoneticPr fontId="2"/>
  </si>
  <si>
    <t>奈良テレビ放送(株)</t>
    <rPh sb="7" eb="10">
      <t>カブ</t>
    </rPh>
    <phoneticPr fontId="3"/>
  </si>
  <si>
    <t>奈良県農業信用基金協会</t>
  </si>
  <si>
    <t>奈良県信用保証協会</t>
  </si>
  <si>
    <t>奈良県畜産会</t>
  </si>
  <si>
    <t>奈良県野菜価格安定基金</t>
  </si>
  <si>
    <t>奈良県労働者福祉協議会</t>
  </si>
  <si>
    <t>大阪湾広域臨海環境整備センター</t>
  </si>
  <si>
    <t>奈良県食肉公社</t>
  </si>
  <si>
    <t>地方公共団体金融機構</t>
  </si>
  <si>
    <t>なら担い手・農地サポートセンター</t>
    <phoneticPr fontId="2"/>
  </si>
  <si>
    <t>土地開発基金</t>
    <rPh sb="0" eb="2">
      <t>トチ</t>
    </rPh>
    <rPh sb="2" eb="4">
      <t>カイハツ</t>
    </rPh>
    <rPh sb="4" eb="6">
      <t>キキン</t>
    </rPh>
    <phoneticPr fontId="3"/>
  </si>
  <si>
    <t>福祉基金</t>
    <rPh sb="0" eb="2">
      <t>フクシ</t>
    </rPh>
    <rPh sb="2" eb="4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</si>
  <si>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</si>
  <si>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スポーツ振興基金</t>
    <rPh sb="4" eb="6">
      <t>シンコウ</t>
    </rPh>
    <rPh sb="6" eb="8">
      <t>キキン</t>
    </rPh>
    <phoneticPr fontId="3"/>
  </si>
  <si>
    <t>斑鳩の里歴史文化遺産保存・活用基金</t>
    <rPh sb="0" eb="2">
      <t>イカルガ</t>
    </rPh>
    <rPh sb="3" eb="4">
      <t>サト</t>
    </rPh>
    <rPh sb="4" eb="6">
      <t>レキシ</t>
    </rPh>
    <rPh sb="6" eb="8">
      <t>ブンカ</t>
    </rPh>
    <rPh sb="8" eb="10">
      <t>イサン</t>
    </rPh>
    <rPh sb="10" eb="12">
      <t>ホゾン</t>
    </rPh>
    <rPh sb="13" eb="15">
      <t>カツヨウ</t>
    </rPh>
    <rPh sb="15" eb="17">
      <t>キキン</t>
    </rPh>
    <phoneticPr fontId="3"/>
  </si>
  <si>
    <t>森林環境保全基金</t>
  </si>
  <si>
    <t>　　下水道事業会計</t>
    <rPh sb="2" eb="5">
      <t>ゲスイドウ</t>
    </rPh>
    <rPh sb="5" eb="7">
      <t>ジギョウ</t>
    </rPh>
    <rPh sb="7" eb="9">
      <t>カイケイ</t>
    </rPh>
    <phoneticPr fontId="10"/>
  </si>
  <si>
    <t>　　福祉医療費資金貸付金</t>
  </si>
  <si>
    <t>　　福祉医療費資金貸付金</t>
    <phoneticPr fontId="2"/>
  </si>
  <si>
    <t>-</t>
    <phoneticPr fontId="2"/>
  </si>
  <si>
    <t>該当なし</t>
    <rPh sb="0" eb="2">
      <t>ガイトウ</t>
    </rPh>
    <phoneticPr fontId="2"/>
  </si>
  <si>
    <t>徴収不能引当金
（固定資産）</t>
    <rPh sb="0" eb="4">
      <t>チョウシュウフノウ</t>
    </rPh>
    <rPh sb="4" eb="7">
      <t>ヒキアテキン</t>
    </rPh>
    <rPh sb="9" eb="13">
      <t>コテイシサン</t>
    </rPh>
    <phoneticPr fontId="2"/>
  </si>
  <si>
    <t>徴収不能引当金
（流動資産）</t>
    <rPh sb="0" eb="4">
      <t>チョウシュウフノウ</t>
    </rPh>
    <rPh sb="4" eb="7">
      <t>ヒキアテキン</t>
    </rPh>
    <rPh sb="9" eb="11">
      <t>リュウドウ</t>
    </rPh>
    <rPh sb="11" eb="13">
      <t>シサン</t>
    </rPh>
    <phoneticPr fontId="2"/>
  </si>
  <si>
    <t>民間保育所施設整備費補助金</t>
  </si>
  <si>
    <t>斑鳩学苑</t>
  </si>
  <si>
    <t>町単独土地改良事業補助金</t>
  </si>
  <si>
    <t>支給対象者</t>
  </si>
  <si>
    <t>下水道事業会計補助金</t>
  </si>
  <si>
    <t>下水道事業会計</t>
    <rPh sb="0" eb="7">
      <t>ゲスイドウジギョウカイケイ</t>
    </rPh>
    <phoneticPr fontId="4"/>
  </si>
  <si>
    <t>療養給付費負担金</t>
  </si>
  <si>
    <t>奈良県後期高齢者医療広域連合</t>
  </si>
  <si>
    <t>広域連合に対する経費負担</t>
  </si>
  <si>
    <t>奈良県広域消防組合負担金</t>
  </si>
  <si>
    <t>奈良県広域消防組合</t>
    <rPh sb="0" eb="3">
      <t>ナラケン</t>
    </rPh>
    <rPh sb="3" eb="5">
      <t>コウイキ</t>
    </rPh>
    <rPh sb="5" eb="7">
      <t>ショウボウ</t>
    </rPh>
    <rPh sb="7" eb="9">
      <t>クミアイ</t>
    </rPh>
    <phoneticPr fontId="4"/>
  </si>
  <si>
    <t>一部事務組合に対する経費負担</t>
  </si>
  <si>
    <t>職員退職手当負担金</t>
  </si>
  <si>
    <t>奈良県市町村総合事務組合</t>
  </si>
  <si>
    <t>職員退職手当に対する経費負担</t>
  </si>
  <si>
    <t>地域振興券発行補助金</t>
  </si>
  <si>
    <t>斑鳩町商工会</t>
  </si>
  <si>
    <t>私立幼稚園保育料等無償化補助金</t>
  </si>
  <si>
    <t>新型コロナウイルスワクチン接種費用負担金</t>
  </si>
  <si>
    <t>奈良県国民健康保険団体連合会等</t>
    <rPh sb="14" eb="15">
      <t>ナド</t>
    </rPh>
    <phoneticPr fontId="3"/>
  </si>
  <si>
    <t>老人福祉施設三室園組合との連携</t>
  </si>
  <si>
    <t>老人福祉施設三室園組合</t>
  </si>
  <si>
    <t>社会福祉協議会補助金</t>
  </si>
  <si>
    <t>観光協会補助金</t>
  </si>
  <si>
    <t>王寺周辺広域休日応急診療施設組合分担金</t>
  </si>
  <si>
    <t>王寺周辺広域休日応急診療施設組合</t>
  </si>
  <si>
    <t>シルバー人材センター活動助成金</t>
  </si>
  <si>
    <t>シルバー人材センター</t>
  </si>
  <si>
    <t>私立保育所運営費補助金</t>
  </si>
  <si>
    <t>私立保育所</t>
  </si>
  <si>
    <t>文化振興財団補助金</t>
  </si>
  <si>
    <t>その他</t>
    <rPh sb="2" eb="3">
      <t>ホカ</t>
    </rPh>
    <phoneticPr fontId="2"/>
  </si>
  <si>
    <t>斑鳩町観光協会</t>
    <rPh sb="0" eb="3">
      <t>イカルガチョウ</t>
    </rPh>
    <phoneticPr fontId="2"/>
  </si>
  <si>
    <t>斑鳩町社会福祉協議会</t>
    <rPh sb="0" eb="3">
      <t>イカルガチョウ</t>
    </rPh>
    <phoneticPr fontId="2"/>
  </si>
  <si>
    <t>斑鳩町文化振興財団</t>
    <rPh sb="0" eb="3">
      <t>イカルガチョウ</t>
    </rPh>
    <phoneticPr fontId="2"/>
  </si>
  <si>
    <t>配当割交付金</t>
  </si>
  <si>
    <t>株式等譲渡所得割交付金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</si>
</sst>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;&quot;△ &quot;#,##0;\-"/>
  </numFmts>
  <fonts count="3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" fillId="0" borderId="29">
      <alignment horizontal="center" vertical="center"/>
    </xf>
    <xf numFmtId="9" fontId="1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4" fillId="0" borderId="0" xfId="2" applyFo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5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15" xfId="0" applyFont="1" applyBorder="1" applyAlignment="1">
      <alignment horizontal="center" vertical="center" wrapText="1"/>
    </xf>
    <xf numFmtId="0" fontId="18" fillId="0" borderId="11" xfId="0" applyFont="1" applyBorder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77" fontId="4" fillId="0" borderId="3" xfId="1" applyNumberFormat="1" applyFont="1" applyFill="1" applyBorder="1" applyAlignment="1">
      <alignment vertical="center" wrapText="1"/>
    </xf>
    <xf numFmtId="177" fontId="4" fillId="0" borderId="3" xfId="1" applyNumberFormat="1" applyFont="1" applyFill="1" applyBorder="1" applyAlignment="1">
      <alignment horizontal="right" vertical="center" wrapText="1"/>
    </xf>
    <xf numFmtId="177" fontId="7" fillId="0" borderId="15" xfId="0" applyNumberFormat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>
      <alignment vertical="center"/>
    </xf>
    <xf numFmtId="177" fontId="4" fillId="0" borderId="15" xfId="0" applyNumberFormat="1" applyFont="1" applyBorder="1">
      <alignment vertical="center"/>
    </xf>
    <xf numFmtId="177" fontId="4" fillId="0" borderId="15" xfId="0" applyNumberFormat="1" applyFont="1" applyBorder="1" applyAlignment="1">
      <alignment horizontal="right" vertical="center"/>
    </xf>
    <xf numFmtId="10" fontId="4" fillId="0" borderId="15" xfId="5" applyNumberFormat="1" applyFont="1" applyFill="1" applyBorder="1">
      <alignment vertical="center"/>
    </xf>
    <xf numFmtId="0" fontId="4" fillId="0" borderId="15" xfId="0" applyFont="1" applyBorder="1" applyAlignment="1">
      <alignment vertical="center" shrinkToFit="1"/>
    </xf>
    <xf numFmtId="10" fontId="4" fillId="0" borderId="15" xfId="5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4" fillId="0" borderId="10" xfId="0" applyFont="1" applyBorder="1">
      <alignment vertical="center"/>
    </xf>
    <xf numFmtId="177" fontId="7" fillId="0" borderId="18" xfId="0" applyNumberFormat="1" applyFont="1" applyBorder="1">
      <alignment vertical="center"/>
    </xf>
    <xf numFmtId="0" fontId="4" fillId="0" borderId="18" xfId="0" applyFont="1" applyBorder="1">
      <alignment vertical="center"/>
    </xf>
    <xf numFmtId="0" fontId="7" fillId="0" borderId="15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 wrapText="1"/>
    </xf>
    <xf numFmtId="177" fontId="7" fillId="0" borderId="15" xfId="0" applyNumberFormat="1" applyFont="1" applyBorder="1" applyAlignment="1">
      <alignment horizontal="right" vertical="center" wrapText="1"/>
    </xf>
    <xf numFmtId="177" fontId="7" fillId="0" borderId="10" xfId="0" applyNumberFormat="1" applyFont="1" applyBorder="1" applyAlignment="1">
      <alignment horizontal="right" vertical="center" wrapText="1"/>
    </xf>
    <xf numFmtId="177" fontId="7" fillId="0" borderId="15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7" xfId="0" applyFont="1" applyBorder="1">
      <alignment vertical="center"/>
    </xf>
    <xf numFmtId="177" fontId="7" fillId="0" borderId="17" xfId="0" applyNumberFormat="1" applyFont="1" applyBorder="1">
      <alignment vertical="center"/>
    </xf>
    <xf numFmtId="0" fontId="7" fillId="0" borderId="10" xfId="0" applyFont="1" applyBorder="1">
      <alignment vertical="center"/>
    </xf>
    <xf numFmtId="177" fontId="7" fillId="0" borderId="10" xfId="0" applyNumberFormat="1" applyFont="1" applyBorder="1">
      <alignment vertical="center"/>
    </xf>
    <xf numFmtId="0" fontId="7" fillId="0" borderId="15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/>
    </xf>
    <xf numFmtId="177" fontId="7" fillId="0" borderId="19" xfId="0" applyNumberFormat="1" applyFont="1" applyBorder="1">
      <alignment vertical="center"/>
    </xf>
    <xf numFmtId="0" fontId="7" fillId="0" borderId="9" xfId="0" applyFont="1" applyBorder="1">
      <alignment vertical="center"/>
    </xf>
    <xf numFmtId="177" fontId="7" fillId="0" borderId="9" xfId="0" applyNumberFormat="1" applyFont="1" applyBorder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/>
    </xf>
    <xf numFmtId="0" fontId="21" fillId="0" borderId="2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9" fillId="0" borderId="15" xfId="0" applyFont="1" applyBorder="1">
      <alignment vertical="center"/>
    </xf>
    <xf numFmtId="177" fontId="19" fillId="0" borderId="15" xfId="0" applyNumberFormat="1" applyFont="1" applyBorder="1">
      <alignment vertical="center"/>
    </xf>
    <xf numFmtId="177" fontId="19" fillId="0" borderId="22" xfId="0" applyNumberFormat="1" applyFont="1" applyBorder="1">
      <alignment vertical="center"/>
    </xf>
    <xf numFmtId="177" fontId="19" fillId="0" borderId="13" xfId="0" applyNumberFormat="1" applyFont="1" applyBorder="1">
      <alignment vertical="center"/>
    </xf>
    <xf numFmtId="0" fontId="19" fillId="0" borderId="15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0" fillId="0" borderId="10" xfId="0" applyBorder="1" applyAlignment="1">
      <alignment horizontal="center" vertical="center"/>
    </xf>
    <xf numFmtId="177" fontId="26" fillId="0" borderId="22" xfId="0" applyNumberFormat="1" applyFont="1" applyBorder="1" applyAlignment="1">
      <alignment horizontal="center" vertical="center" wrapText="1"/>
    </xf>
    <xf numFmtId="38" fontId="24" fillId="0" borderId="1" xfId="1" applyFont="1" applyFill="1" applyBorder="1" applyAlignment="1">
      <alignment vertical="center"/>
    </xf>
    <xf numFmtId="177" fontId="33" fillId="0" borderId="16" xfId="1" applyNumberFormat="1" applyFont="1" applyFill="1" applyBorder="1" applyAlignment="1">
      <alignment vertical="center"/>
    </xf>
    <xf numFmtId="177" fontId="33" fillId="0" borderId="15" xfId="1" applyNumberFormat="1" applyFont="1" applyFill="1" applyBorder="1" applyAlignment="1">
      <alignment vertical="center"/>
    </xf>
    <xf numFmtId="177" fontId="26" fillId="0" borderId="3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16" fillId="0" borderId="0" xfId="0" applyFont="1">
      <alignment vertical="center"/>
    </xf>
    <xf numFmtId="0" fontId="18" fillId="0" borderId="5" xfId="0" applyFont="1" applyBorder="1" applyAlignment="1">
      <alignment horizontal="right" vertical="center"/>
    </xf>
    <xf numFmtId="0" fontId="27" fillId="0" borderId="15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2" fillId="0" borderId="3" xfId="0" applyFont="1" applyBorder="1">
      <alignment vertical="center"/>
    </xf>
    <xf numFmtId="177" fontId="32" fillId="0" borderId="15" xfId="0" applyNumberFormat="1" applyFont="1" applyBorder="1">
      <alignment vertical="center"/>
    </xf>
    <xf numFmtId="0" fontId="32" fillId="0" borderId="15" xfId="0" applyFont="1" applyBorder="1">
      <alignment vertical="center"/>
    </xf>
    <xf numFmtId="0" fontId="32" fillId="0" borderId="7" xfId="0" applyFont="1" applyBorder="1" applyAlignment="1">
      <alignment horizontal="left" vertical="center" wrapText="1"/>
    </xf>
    <xf numFmtId="0" fontId="32" fillId="0" borderId="7" xfId="0" applyFont="1" applyBorder="1">
      <alignment vertical="center"/>
    </xf>
    <xf numFmtId="0" fontId="32" fillId="0" borderId="10" xfId="0" applyFont="1" applyBorder="1">
      <alignment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/>
    </xf>
    <xf numFmtId="177" fontId="27" fillId="0" borderId="15" xfId="0" applyNumberFormat="1" applyFont="1" applyBorder="1">
      <alignment vertical="center"/>
    </xf>
    <xf numFmtId="0" fontId="27" fillId="0" borderId="8" xfId="0" applyFont="1" applyBorder="1" applyAlignment="1">
      <alignment horizontal="center" vertical="center"/>
    </xf>
    <xf numFmtId="0" fontId="32" fillId="0" borderId="7" xfId="0" applyFont="1" applyBorder="1" applyAlignment="1">
      <alignment vertical="center" wrapText="1"/>
    </xf>
    <xf numFmtId="0" fontId="27" fillId="0" borderId="5" xfId="0" applyFont="1" applyBorder="1" applyAlignment="1">
      <alignment horizontal="center" vertical="center"/>
    </xf>
    <xf numFmtId="177" fontId="27" fillId="0" borderId="10" xfId="0" applyNumberFormat="1" applyFont="1" applyBorder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6" fillId="0" borderId="15" xfId="3" applyFont="1" applyBorder="1" applyAlignment="1">
      <alignment horizontal="center" vertical="center"/>
    </xf>
    <xf numFmtId="0" fontId="6" fillId="0" borderId="15" xfId="3" applyFont="1" applyBorder="1" applyAlignment="1">
      <alignment horizontal="centerContinuous" vertical="center" wrapText="1"/>
    </xf>
    <xf numFmtId="0" fontId="6" fillId="0" borderId="15" xfId="3" applyFont="1" applyBorder="1" applyAlignment="1">
      <alignment horizontal="center" vertical="center" wrapText="1"/>
    </xf>
    <xf numFmtId="0" fontId="6" fillId="0" borderId="3" xfId="3" applyFont="1" applyBorder="1" applyAlignment="1">
      <alignment vertical="center"/>
    </xf>
    <xf numFmtId="0" fontId="6" fillId="0" borderId="13" xfId="3" applyFont="1" applyBorder="1" applyAlignment="1">
      <alignment vertical="center"/>
    </xf>
    <xf numFmtId="177" fontId="6" fillId="0" borderId="15" xfId="3" applyNumberFormat="1" applyFont="1" applyBorder="1" applyAlignment="1">
      <alignment vertical="center"/>
    </xf>
    <xf numFmtId="0" fontId="6" fillId="0" borderId="3" xfId="2" applyFont="1" applyBorder="1">
      <alignment vertical="center"/>
    </xf>
    <xf numFmtId="0" fontId="6" fillId="0" borderId="13" xfId="3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177" fontId="0" fillId="0" borderId="15" xfId="1" applyNumberFormat="1" applyFont="1" applyFill="1" applyBorder="1">
      <alignment vertical="center"/>
    </xf>
    <xf numFmtId="177" fontId="0" fillId="0" borderId="13" xfId="1" applyNumberFormat="1" applyFont="1" applyFill="1" applyBorder="1" applyAlignment="1">
      <alignment horizontal="right" vertical="center"/>
    </xf>
    <xf numFmtId="177" fontId="0" fillId="0" borderId="15" xfId="1" applyNumberFormat="1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177" fontId="14" fillId="0" borderId="15" xfId="1" applyNumberFormat="1" applyFont="1" applyFill="1" applyBorder="1">
      <alignment vertical="center"/>
    </xf>
    <xf numFmtId="177" fontId="14" fillId="0" borderId="13" xfId="1" applyNumberFormat="1" applyFont="1" applyFill="1" applyBorder="1" applyAlignment="1">
      <alignment horizontal="right" vertical="center"/>
    </xf>
    <xf numFmtId="177" fontId="14" fillId="0" borderId="15" xfId="1" applyNumberFormat="1" applyFont="1" applyFill="1" applyBorder="1" applyAlignment="1">
      <alignment horizontal="right" vertical="center"/>
    </xf>
    <xf numFmtId="177" fontId="14" fillId="0" borderId="10" xfId="1" applyNumberFormat="1" applyFont="1" applyFill="1" applyBorder="1">
      <alignment vertical="center"/>
    </xf>
    <xf numFmtId="177" fontId="14" fillId="0" borderId="6" xfId="1" applyNumberFormat="1" applyFont="1" applyFill="1" applyBorder="1" applyAlignment="1">
      <alignment horizontal="right" vertical="center"/>
    </xf>
    <xf numFmtId="177" fontId="14" fillId="0" borderId="10" xfId="1" applyNumberFormat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38" fontId="17" fillId="0" borderId="0" xfId="1" applyFont="1" applyFill="1">
      <alignment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31" fillId="0" borderId="0" xfId="2" applyFont="1" applyAlignment="1">
      <alignment horizontal="center" vertical="center" wrapText="1"/>
    </xf>
    <xf numFmtId="0" fontId="31" fillId="0" borderId="0" xfId="2" applyFont="1">
      <alignment vertical="center"/>
    </xf>
    <xf numFmtId="177" fontId="31" fillId="0" borderId="0" xfId="2" applyNumberFormat="1" applyFont="1">
      <alignment vertical="center"/>
    </xf>
    <xf numFmtId="0" fontId="31" fillId="0" borderId="0" xfId="2" applyFont="1" applyAlignment="1">
      <alignment horizontal="center" vertical="center"/>
    </xf>
    <xf numFmtId="0" fontId="11" fillId="0" borderId="5" xfId="0" applyFont="1" applyBorder="1">
      <alignment vertical="center"/>
    </xf>
    <xf numFmtId="0" fontId="15" fillId="0" borderId="5" xfId="0" applyFont="1" applyBorder="1">
      <alignment vertical="center"/>
    </xf>
    <xf numFmtId="0" fontId="4" fillId="0" borderId="3" xfId="2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77" fontId="16" fillId="0" borderId="3" xfId="1" applyNumberFormat="1" applyFont="1" applyFill="1" applyBorder="1" applyAlignment="1">
      <alignment vertical="center"/>
    </xf>
    <xf numFmtId="177" fontId="4" fillId="0" borderId="3" xfId="1" applyNumberFormat="1" applyFont="1" applyFill="1" applyBorder="1" applyAlignment="1">
      <alignment horizontal="right" vertical="center"/>
    </xf>
    <xf numFmtId="177" fontId="16" fillId="0" borderId="3" xfId="1" applyNumberFormat="1" applyFont="1" applyFill="1" applyBorder="1" applyAlignment="1">
      <alignment horizontal="right" vertical="center"/>
    </xf>
    <xf numFmtId="177" fontId="4" fillId="0" borderId="3" xfId="1" applyNumberFormat="1" applyFont="1" applyFill="1" applyBorder="1" applyAlignment="1">
      <alignment vertical="center"/>
    </xf>
    <xf numFmtId="0" fontId="8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3" fillId="0" borderId="5" xfId="2" applyFont="1" applyBorder="1">
      <alignment vertical="center"/>
    </xf>
    <xf numFmtId="0" fontId="5" fillId="0" borderId="5" xfId="2" applyFont="1" applyBorder="1">
      <alignment vertical="center"/>
    </xf>
    <xf numFmtId="177" fontId="4" fillId="0" borderId="15" xfId="1" applyNumberFormat="1" applyFont="1" applyFill="1" applyBorder="1" applyAlignment="1">
      <alignment horizontal="right" vertical="center"/>
    </xf>
    <xf numFmtId="177" fontId="16" fillId="0" borderId="15" xfId="1" applyNumberFormat="1" applyFont="1" applyFill="1" applyBorder="1" applyAlignment="1">
      <alignment horizontal="right" vertical="center"/>
    </xf>
    <xf numFmtId="0" fontId="4" fillId="0" borderId="1" xfId="2" applyFont="1" applyBorder="1">
      <alignment vertical="center"/>
    </xf>
    <xf numFmtId="176" fontId="33" fillId="0" borderId="15" xfId="5" applyNumberFormat="1" applyFont="1" applyFill="1" applyBorder="1" applyAlignment="1">
      <alignment horizontal="right" vertical="center"/>
    </xf>
    <xf numFmtId="0" fontId="4" fillId="0" borderId="1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/>
    </xf>
    <xf numFmtId="0" fontId="4" fillId="0" borderId="13" xfId="2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26" fillId="0" borderId="12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6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7" fillId="0" borderId="12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3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6" fillId="0" borderId="17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3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 wrapText="1"/>
    </xf>
    <xf numFmtId="0" fontId="6" fillId="0" borderId="9" xfId="3" applyFont="1" applyBorder="1" applyAlignment="1">
      <alignment horizontal="center" vertical="center" wrapText="1"/>
    </xf>
    <xf numFmtId="0" fontId="6" fillId="0" borderId="10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/>
    </xf>
    <xf numFmtId="38" fontId="18" fillId="0" borderId="0" xfId="1" applyFont="1" applyFill="1" applyAlignment="1">
      <alignment horizontal="left" vertical="center" wrapText="1"/>
    </xf>
    <xf numFmtId="38" fontId="27" fillId="0" borderId="0" xfId="1" applyFont="1" applyFill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</cellXfs>
  <cellStyles count="6">
    <cellStyle name="パーセント" xfId="5" builtinId="5"/>
    <cellStyle name="桁区切り" xfId="1" builtinId="6"/>
    <cellStyle name="標準" xfId="0" builtinId="0"/>
    <cellStyle name="標準 2" xfId="2" xr:uid="{00000000-0005-0000-0000-000002000000}"/>
    <cellStyle name="標準_附属明細表PL・NW・WS　20060423修正版" xfId="3" xr:uid="{00000000-0005-0000-0000-000006000000}"/>
    <cellStyle name="標準１" xfId="4" xr:uid="{00000000-0005-0000-0000-000008000000}"/>
  </cellStyles>
  <dxfs count="12"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9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9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236361</xdr:rowOff>
    </xdr:from>
    <xdr:to>
      <xdr:col>3</xdr:col>
      <xdr:colOff>0</xdr:colOff>
      <xdr:row>4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5</xdr:row>
      <xdr:rowOff>0</xdr:rowOff>
    </xdr:from>
    <xdr:to>
      <xdr:col>3</xdr:col>
      <xdr:colOff>0</xdr:colOff>
      <xdr:row>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 flipV="1">
          <a:off x="21021" y="1366345"/>
          <a:ext cx="214936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 flipV="1">
          <a:off x="21021" y="1744717"/>
          <a:ext cx="2149365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2</xdr:row>
      <xdr:rowOff>123561</xdr:rowOff>
    </xdr:from>
    <xdr:to>
      <xdr:col>3</xdr:col>
      <xdr:colOff>0</xdr:colOff>
      <xdr:row>3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9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1100-00000E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100-00000F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3</xdr:row>
      <xdr:rowOff>0</xdr:rowOff>
    </xdr:from>
    <xdr:to>
      <xdr:col>3</xdr:col>
      <xdr:colOff>0</xdr:colOff>
      <xdr:row>9</xdr:row>
      <xdr:rowOff>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9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51"/>
  <sheetViews>
    <sheetView showGridLines="0" tabSelected="1" zoomScale="85" zoomScaleNormal="85" zoomScaleSheetLayoutView="70" workbookViewId="0">
      <selection sqref="A1:D1"/>
    </sheetView>
  </sheetViews>
  <sheetFormatPr defaultRowHeight="13.2"/>
  <cols>
    <col min="1" max="1" width="0.88671875" customWidth="1"/>
    <col min="2" max="2" width="3.77734375" customWidth="1"/>
    <col min="3" max="3" width="16.77734375" customWidth="1"/>
    <col min="4" max="10" width="16.6640625" customWidth="1"/>
    <col min="11" max="11" width="16.21875" customWidth="1"/>
    <col min="12" max="12" width="0.6640625" customWidth="1"/>
    <col min="13" max="13" width="0.33203125" customWidth="1"/>
  </cols>
  <sheetData>
    <row r="1" spans="1:12" ht="18.75" customHeight="1">
      <c r="A1" s="154" t="s">
        <v>12</v>
      </c>
      <c r="B1" s="154"/>
      <c r="C1" s="154"/>
      <c r="D1" s="154"/>
    </row>
    <row r="2" spans="1:12" ht="24.75" customHeight="1">
      <c r="A2" s="155" t="s">
        <v>13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9.5" customHeight="1">
      <c r="A3" s="154" t="s">
        <v>14</v>
      </c>
      <c r="B3" s="154"/>
      <c r="C3" s="154"/>
      <c r="D3" s="154"/>
      <c r="E3" s="154"/>
      <c r="F3" s="2"/>
      <c r="G3" s="2"/>
      <c r="H3" s="2"/>
      <c r="I3" s="2"/>
      <c r="J3" s="2"/>
      <c r="K3" s="2"/>
    </row>
    <row r="4" spans="1:12" ht="17.25" customHeight="1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</row>
    <row r="5" spans="1:12" ht="16.5" customHeight="1">
      <c r="A5" s="154" t="s">
        <v>15</v>
      </c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2" ht="1.5" customHeight="1">
      <c r="B6" s="157"/>
      <c r="C6" s="157"/>
      <c r="D6" s="157"/>
      <c r="E6" s="157"/>
      <c r="F6" s="157"/>
      <c r="G6" s="157"/>
      <c r="H6" s="157"/>
      <c r="I6" s="157"/>
      <c r="J6" s="157"/>
      <c r="K6" s="157"/>
    </row>
    <row r="7" spans="1:12" ht="20.25" customHeight="1">
      <c r="B7" s="130" t="s">
        <v>16</v>
      </c>
      <c r="C7" s="131"/>
      <c r="D7" s="3"/>
      <c r="E7" s="3"/>
      <c r="F7" s="3"/>
      <c r="G7" s="3"/>
      <c r="H7" s="3"/>
      <c r="I7" s="3"/>
      <c r="J7" s="4" t="s">
        <v>191</v>
      </c>
      <c r="K7" s="3"/>
    </row>
    <row r="8" spans="1:12" ht="37.5" customHeight="1">
      <c r="B8" s="158" t="s">
        <v>17</v>
      </c>
      <c r="C8" s="159"/>
      <c r="D8" s="132" t="s">
        <v>18</v>
      </c>
      <c r="E8" s="132" t="s">
        <v>19</v>
      </c>
      <c r="F8" s="132" t="s">
        <v>20</v>
      </c>
      <c r="G8" s="132" t="s">
        <v>21</v>
      </c>
      <c r="H8" s="132" t="s">
        <v>22</v>
      </c>
      <c r="I8" s="132" t="s">
        <v>23</v>
      </c>
      <c r="J8" s="133" t="s">
        <v>24</v>
      </c>
      <c r="K8" s="134"/>
    </row>
    <row r="9" spans="1:12" ht="14.1" customHeight="1">
      <c r="B9" s="152" t="s">
        <v>25</v>
      </c>
      <c r="C9" s="153"/>
      <c r="D9" s="17">
        <f>SUBTOTAL(9,D10:D18)</f>
        <v>34055874376</v>
      </c>
      <c r="E9" s="17">
        <f t="shared" ref="E9:J9" si="0">SUBTOTAL(9,E10:E18)</f>
        <v>152906057</v>
      </c>
      <c r="F9" s="17">
        <f t="shared" si="0"/>
        <v>0</v>
      </c>
      <c r="G9" s="17">
        <f t="shared" si="0"/>
        <v>34208780433</v>
      </c>
      <c r="H9" s="17">
        <f t="shared" si="0"/>
        <v>15755674155</v>
      </c>
      <c r="I9" s="17">
        <f t="shared" si="0"/>
        <v>478610328</v>
      </c>
      <c r="J9" s="135">
        <f t="shared" si="0"/>
        <v>18453106278</v>
      </c>
      <c r="K9" s="134"/>
    </row>
    <row r="10" spans="1:12" ht="14.1" customHeight="1">
      <c r="B10" s="152" t="s">
        <v>26</v>
      </c>
      <c r="C10" s="153"/>
      <c r="D10" s="17">
        <v>11177625005</v>
      </c>
      <c r="E10" s="17">
        <v>10684013</v>
      </c>
      <c r="F10" s="17">
        <v>0</v>
      </c>
      <c r="G10" s="17">
        <v>11188309018</v>
      </c>
      <c r="H10" s="18">
        <v>0</v>
      </c>
      <c r="I10" s="18">
        <v>0</v>
      </c>
      <c r="J10" s="135">
        <f>G10-H10</f>
        <v>11188309018</v>
      </c>
      <c r="K10" s="134"/>
    </row>
    <row r="11" spans="1:12" ht="14.1" customHeight="1">
      <c r="B11" s="160" t="s">
        <v>27</v>
      </c>
      <c r="C11" s="161"/>
      <c r="D11" s="136">
        <v>0</v>
      </c>
      <c r="E11" s="136">
        <v>0</v>
      </c>
      <c r="F11" s="136">
        <v>0</v>
      </c>
      <c r="G11" s="136">
        <v>0</v>
      </c>
      <c r="H11" s="18">
        <v>0</v>
      </c>
      <c r="I11" s="18">
        <v>0</v>
      </c>
      <c r="J11" s="137">
        <f t="shared" ref="J11:J18" si="1">G11-H11</f>
        <v>0</v>
      </c>
      <c r="K11" s="134"/>
    </row>
    <row r="12" spans="1:12" ht="14.1" customHeight="1">
      <c r="B12" s="160" t="s">
        <v>28</v>
      </c>
      <c r="C12" s="161"/>
      <c r="D12" s="138">
        <v>22645286162</v>
      </c>
      <c r="E12" s="138">
        <v>139472044</v>
      </c>
      <c r="F12" s="138">
        <v>0</v>
      </c>
      <c r="G12" s="138">
        <v>22784758206</v>
      </c>
      <c r="H12" s="17">
        <v>15690353156</v>
      </c>
      <c r="I12" s="17">
        <v>463049322</v>
      </c>
      <c r="J12" s="135">
        <f t="shared" si="1"/>
        <v>7094405050</v>
      </c>
      <c r="K12" s="134"/>
    </row>
    <row r="13" spans="1:12" ht="14.1" customHeight="1">
      <c r="B13" s="152" t="s">
        <v>29</v>
      </c>
      <c r="C13" s="153"/>
      <c r="D13" s="17">
        <v>232963209</v>
      </c>
      <c r="E13" s="17">
        <v>0</v>
      </c>
      <c r="F13" s="18">
        <v>0</v>
      </c>
      <c r="G13" s="17">
        <v>232963209</v>
      </c>
      <c r="H13" s="17">
        <v>65320999</v>
      </c>
      <c r="I13" s="17">
        <v>15561006</v>
      </c>
      <c r="J13" s="135">
        <f t="shared" si="1"/>
        <v>167642210</v>
      </c>
      <c r="K13" s="134"/>
    </row>
    <row r="14" spans="1:12" ht="14.1" customHeight="1">
      <c r="B14" s="160" t="s">
        <v>30</v>
      </c>
      <c r="C14" s="161"/>
      <c r="D14" s="136">
        <v>0</v>
      </c>
      <c r="E14" s="136">
        <v>0</v>
      </c>
      <c r="F14" s="136">
        <v>0</v>
      </c>
      <c r="G14" s="136">
        <v>0</v>
      </c>
      <c r="H14" s="18">
        <v>0</v>
      </c>
      <c r="I14" s="18">
        <v>0</v>
      </c>
      <c r="J14" s="137">
        <f t="shared" si="1"/>
        <v>0</v>
      </c>
      <c r="K14" s="134"/>
    </row>
    <row r="15" spans="1:12" ht="14.1" customHeight="1">
      <c r="B15" s="152" t="s">
        <v>31</v>
      </c>
      <c r="C15" s="153"/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37">
        <f t="shared" si="1"/>
        <v>0</v>
      </c>
      <c r="K15" s="134"/>
    </row>
    <row r="16" spans="1:12" ht="14.1" customHeight="1">
      <c r="B16" s="160" t="s">
        <v>32</v>
      </c>
      <c r="C16" s="161"/>
      <c r="D16" s="136">
        <v>0</v>
      </c>
      <c r="E16" s="136">
        <v>0</v>
      </c>
      <c r="F16" s="136">
        <v>0</v>
      </c>
      <c r="G16" s="136">
        <v>0</v>
      </c>
      <c r="H16" s="18">
        <v>0</v>
      </c>
      <c r="I16" s="18">
        <v>0</v>
      </c>
      <c r="J16" s="137">
        <f t="shared" si="1"/>
        <v>0</v>
      </c>
      <c r="K16" s="134"/>
    </row>
    <row r="17" spans="2:11" ht="14.1" customHeight="1">
      <c r="B17" s="160" t="s">
        <v>33</v>
      </c>
      <c r="C17" s="161"/>
      <c r="D17" s="136">
        <v>0</v>
      </c>
      <c r="E17" s="136">
        <v>0</v>
      </c>
      <c r="F17" s="136">
        <v>0</v>
      </c>
      <c r="G17" s="136">
        <v>0</v>
      </c>
      <c r="H17" s="18">
        <v>0</v>
      </c>
      <c r="I17" s="18">
        <v>0</v>
      </c>
      <c r="J17" s="137">
        <f t="shared" si="1"/>
        <v>0</v>
      </c>
      <c r="K17" s="134"/>
    </row>
    <row r="18" spans="2:11" ht="14.1" customHeight="1">
      <c r="B18" s="160" t="s">
        <v>34</v>
      </c>
      <c r="C18" s="161"/>
      <c r="D18" s="136">
        <v>0</v>
      </c>
      <c r="E18" s="138">
        <v>2750000</v>
      </c>
      <c r="F18" s="136">
        <v>0</v>
      </c>
      <c r="G18" s="138">
        <v>2750000</v>
      </c>
      <c r="H18" s="18">
        <v>0</v>
      </c>
      <c r="I18" s="18">
        <v>0</v>
      </c>
      <c r="J18" s="135">
        <f t="shared" si="1"/>
        <v>2750000</v>
      </c>
      <c r="K18" s="134"/>
    </row>
    <row r="19" spans="2:11" ht="14.1" customHeight="1">
      <c r="B19" s="162" t="s">
        <v>35</v>
      </c>
      <c r="C19" s="163"/>
      <c r="D19" s="138">
        <f>SUBTOTAL(9,D20:D24)</f>
        <v>12750560714</v>
      </c>
      <c r="E19" s="138">
        <f t="shared" ref="E19:J19" si="2">SUBTOTAL(9,E20:E24)</f>
        <v>174039309</v>
      </c>
      <c r="F19" s="136">
        <f t="shared" si="2"/>
        <v>23247001</v>
      </c>
      <c r="G19" s="138">
        <f t="shared" si="2"/>
        <v>12901353022</v>
      </c>
      <c r="H19" s="17">
        <f t="shared" si="2"/>
        <v>7904860994</v>
      </c>
      <c r="I19" s="17">
        <f t="shared" si="2"/>
        <v>219387089</v>
      </c>
      <c r="J19" s="135">
        <f t="shared" si="2"/>
        <v>4996492028</v>
      </c>
      <c r="K19" s="134"/>
    </row>
    <row r="20" spans="2:11" ht="14.1" customHeight="1">
      <c r="B20" s="152" t="s">
        <v>36</v>
      </c>
      <c r="C20" s="153"/>
      <c r="D20" s="17">
        <v>1528844526</v>
      </c>
      <c r="E20" s="17">
        <v>14039620</v>
      </c>
      <c r="F20" s="18">
        <v>1</v>
      </c>
      <c r="G20" s="17">
        <v>1542884145</v>
      </c>
      <c r="H20" s="18">
        <v>0</v>
      </c>
      <c r="I20" s="18">
        <v>0</v>
      </c>
      <c r="J20" s="135">
        <f t="shared" ref="J20:J25" si="3">G20-H20</f>
        <v>1542884145</v>
      </c>
      <c r="K20" s="134"/>
    </row>
    <row r="21" spans="2:11" ht="14.1" customHeight="1">
      <c r="B21" s="160" t="s">
        <v>37</v>
      </c>
      <c r="C21" s="161"/>
      <c r="D21" s="17">
        <v>53073411</v>
      </c>
      <c r="E21" s="18">
        <v>0</v>
      </c>
      <c r="F21" s="18">
        <v>0</v>
      </c>
      <c r="G21" s="17">
        <v>53073411</v>
      </c>
      <c r="H21" s="17">
        <v>51791323</v>
      </c>
      <c r="I21" s="17">
        <v>1507664</v>
      </c>
      <c r="J21" s="135">
        <f t="shared" si="3"/>
        <v>1282088</v>
      </c>
      <c r="K21" s="134"/>
    </row>
    <row r="22" spans="2:11" ht="14.1" customHeight="1">
      <c r="B22" s="152" t="s">
        <v>29</v>
      </c>
      <c r="C22" s="153"/>
      <c r="D22" s="17">
        <v>11138554594</v>
      </c>
      <c r="E22" s="17">
        <v>144771289</v>
      </c>
      <c r="F22" s="18">
        <v>23247000</v>
      </c>
      <c r="G22" s="17">
        <v>11260078883</v>
      </c>
      <c r="H22" s="17">
        <v>7853069671</v>
      </c>
      <c r="I22" s="17">
        <v>217879425</v>
      </c>
      <c r="J22" s="135">
        <f t="shared" si="3"/>
        <v>3407009212</v>
      </c>
      <c r="K22" s="134"/>
    </row>
    <row r="23" spans="2:11" ht="14.1" customHeight="1">
      <c r="B23" s="152" t="s">
        <v>33</v>
      </c>
      <c r="C23" s="153"/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37">
        <f t="shared" si="3"/>
        <v>0</v>
      </c>
      <c r="K23" s="134"/>
    </row>
    <row r="24" spans="2:11" ht="14.1" customHeight="1">
      <c r="B24" s="160" t="s">
        <v>34</v>
      </c>
      <c r="C24" s="161"/>
      <c r="D24" s="18">
        <v>30088183</v>
      </c>
      <c r="E24" s="17">
        <v>15228400</v>
      </c>
      <c r="F24" s="18">
        <v>0</v>
      </c>
      <c r="G24" s="17">
        <v>45316583</v>
      </c>
      <c r="H24" s="18">
        <v>0</v>
      </c>
      <c r="I24" s="18">
        <v>0</v>
      </c>
      <c r="J24" s="135">
        <f t="shared" si="3"/>
        <v>45316583</v>
      </c>
      <c r="K24" s="134"/>
    </row>
    <row r="25" spans="2:11" ht="14.1" customHeight="1">
      <c r="B25" s="152" t="s">
        <v>38</v>
      </c>
      <c r="C25" s="153"/>
      <c r="D25" s="17">
        <v>590293309</v>
      </c>
      <c r="E25" s="17">
        <v>8748960</v>
      </c>
      <c r="F25" s="18">
        <v>3851919</v>
      </c>
      <c r="G25" s="17">
        <v>595190350</v>
      </c>
      <c r="H25" s="17">
        <v>551801300</v>
      </c>
      <c r="I25" s="17">
        <v>18634054</v>
      </c>
      <c r="J25" s="135">
        <f t="shared" si="3"/>
        <v>43389050</v>
      </c>
      <c r="K25" s="134"/>
    </row>
    <row r="26" spans="2:11" ht="14.1" customHeight="1">
      <c r="B26" s="168" t="s">
        <v>9</v>
      </c>
      <c r="C26" s="169"/>
      <c r="D26" s="138">
        <f>SUBTOTAL(9,D9:D25)</f>
        <v>47396728399</v>
      </c>
      <c r="E26" s="138">
        <f t="shared" ref="E26:J26" si="4">SUBTOTAL(9,E9:E25)</f>
        <v>335694326</v>
      </c>
      <c r="F26" s="138">
        <f t="shared" si="4"/>
        <v>27098920</v>
      </c>
      <c r="G26" s="138">
        <f t="shared" si="4"/>
        <v>47705323805</v>
      </c>
      <c r="H26" s="17">
        <f t="shared" si="4"/>
        <v>24212336449</v>
      </c>
      <c r="I26" s="17">
        <f t="shared" si="4"/>
        <v>716631471</v>
      </c>
      <c r="J26" s="135">
        <f t="shared" si="4"/>
        <v>23492987356</v>
      </c>
      <c r="K26" s="134"/>
    </row>
    <row r="27" spans="2:11" ht="8.4" customHeight="1">
      <c r="B27" s="139"/>
      <c r="C27" s="140"/>
      <c r="D27" s="140"/>
      <c r="E27" s="140"/>
      <c r="F27" s="140"/>
      <c r="G27" s="140"/>
      <c r="H27" s="141"/>
      <c r="I27" s="141"/>
      <c r="J27" s="142"/>
      <c r="K27" s="142"/>
    </row>
    <row r="28" spans="2:11" ht="6.75" customHeight="1">
      <c r="C28" s="143"/>
      <c r="D28" s="5"/>
      <c r="E28" s="5"/>
      <c r="F28" s="5"/>
      <c r="G28" s="5"/>
      <c r="H28" s="5"/>
      <c r="I28" s="5"/>
    </row>
    <row r="29" spans="2:11" ht="20.25" customHeight="1">
      <c r="B29" s="144" t="s">
        <v>188</v>
      </c>
      <c r="C29" s="145"/>
      <c r="D29" s="5"/>
      <c r="E29" s="5"/>
      <c r="F29" s="5"/>
      <c r="G29" s="5"/>
      <c r="H29" s="5"/>
      <c r="I29" s="5"/>
      <c r="K29" s="6" t="str">
        <f>有形固定資産!$J$7</f>
        <v>単位：円</v>
      </c>
    </row>
    <row r="30" spans="2:11" ht="12.9" customHeight="1">
      <c r="B30" s="164" t="s">
        <v>17</v>
      </c>
      <c r="C30" s="165"/>
      <c r="D30" s="150" t="s">
        <v>39</v>
      </c>
      <c r="E30" s="150" t="s">
        <v>40</v>
      </c>
      <c r="F30" s="150" t="s">
        <v>41</v>
      </c>
      <c r="G30" s="150" t="s">
        <v>42</v>
      </c>
      <c r="H30" s="150" t="s">
        <v>43</v>
      </c>
      <c r="I30" s="150" t="s">
        <v>44</v>
      </c>
      <c r="J30" s="150" t="s">
        <v>45</v>
      </c>
      <c r="K30" s="150" t="s">
        <v>46</v>
      </c>
    </row>
    <row r="31" spans="2:11" ht="12.9" customHeight="1">
      <c r="B31" s="166"/>
      <c r="C31" s="167"/>
      <c r="D31" s="151"/>
      <c r="E31" s="151"/>
      <c r="F31" s="151"/>
      <c r="G31" s="151"/>
      <c r="H31" s="151"/>
      <c r="I31" s="151"/>
      <c r="J31" s="151"/>
      <c r="K31" s="151"/>
    </row>
    <row r="32" spans="2:11" ht="14.1" customHeight="1">
      <c r="B32" s="152" t="s">
        <v>25</v>
      </c>
      <c r="C32" s="153"/>
      <c r="D32" s="136">
        <f>SUBTOTAL(9,D33:D41)</f>
        <v>2535836472</v>
      </c>
      <c r="E32" s="136">
        <f t="shared" ref="E32:J32" si="5">SUBTOTAL(9,E33:E41)</f>
        <v>8310725054</v>
      </c>
      <c r="F32" s="136">
        <f t="shared" si="5"/>
        <v>1983657967</v>
      </c>
      <c r="G32" s="136">
        <f t="shared" si="5"/>
        <v>1596425615</v>
      </c>
      <c r="H32" s="136">
        <f t="shared" si="5"/>
        <v>155741404</v>
      </c>
      <c r="I32" s="136">
        <f t="shared" si="5"/>
        <v>171993131</v>
      </c>
      <c r="J32" s="136">
        <f t="shared" si="5"/>
        <v>3698726635</v>
      </c>
      <c r="K32" s="146">
        <f>SUM(D32:J32)</f>
        <v>18453106278</v>
      </c>
    </row>
    <row r="33" spans="2:12" ht="14.1" customHeight="1">
      <c r="B33" s="160" t="s">
        <v>36</v>
      </c>
      <c r="C33" s="161"/>
      <c r="D33" s="136">
        <v>640735627</v>
      </c>
      <c r="E33" s="136">
        <v>6656917627</v>
      </c>
      <c r="F33" s="136">
        <v>743160775</v>
      </c>
      <c r="G33" s="136">
        <v>884858784</v>
      </c>
      <c r="H33" s="136">
        <v>152619905</v>
      </c>
      <c r="I33" s="136">
        <v>102789763</v>
      </c>
      <c r="J33" s="136">
        <v>2007226537</v>
      </c>
      <c r="K33" s="146">
        <f>SUM(D33:J33)</f>
        <v>11188309018</v>
      </c>
    </row>
    <row r="34" spans="2:12" ht="14.1" customHeight="1">
      <c r="B34" s="160" t="s">
        <v>27</v>
      </c>
      <c r="C34" s="161"/>
      <c r="D34" s="136">
        <v>0</v>
      </c>
      <c r="E34" s="136">
        <v>0</v>
      </c>
      <c r="F34" s="136">
        <v>0</v>
      </c>
      <c r="G34" s="136">
        <v>0</v>
      </c>
      <c r="H34" s="136">
        <v>0</v>
      </c>
      <c r="I34" s="136">
        <v>0</v>
      </c>
      <c r="J34" s="136">
        <v>0</v>
      </c>
      <c r="K34" s="146">
        <f t="shared" ref="K34:K41" si="6">SUM(D34:J34)</f>
        <v>0</v>
      </c>
    </row>
    <row r="35" spans="2:12" ht="14.1" customHeight="1">
      <c r="B35" s="152" t="s">
        <v>28</v>
      </c>
      <c r="C35" s="153"/>
      <c r="D35" s="136">
        <v>1889824073</v>
      </c>
      <c r="E35" s="136">
        <v>1503312539</v>
      </c>
      <c r="F35" s="136">
        <v>1240069731</v>
      </c>
      <c r="G35" s="136">
        <v>710547130</v>
      </c>
      <c r="H35" s="136">
        <v>2</v>
      </c>
      <c r="I35" s="136">
        <v>65154244</v>
      </c>
      <c r="J35" s="136">
        <v>1685497331</v>
      </c>
      <c r="K35" s="146">
        <f t="shared" si="6"/>
        <v>7094405050</v>
      </c>
    </row>
    <row r="36" spans="2:12" ht="14.1" customHeight="1">
      <c r="B36" s="160" t="s">
        <v>29</v>
      </c>
      <c r="C36" s="161"/>
      <c r="D36" s="136">
        <v>2526772</v>
      </c>
      <c r="E36" s="136">
        <v>150494888</v>
      </c>
      <c r="F36" s="136">
        <v>427461</v>
      </c>
      <c r="G36" s="136">
        <v>1019701</v>
      </c>
      <c r="H36" s="136">
        <v>3121497</v>
      </c>
      <c r="I36" s="136">
        <v>4049124</v>
      </c>
      <c r="J36" s="136">
        <v>6002767</v>
      </c>
      <c r="K36" s="146">
        <f t="shared" si="6"/>
        <v>167642210</v>
      </c>
    </row>
    <row r="37" spans="2:12" ht="14.1" customHeight="1">
      <c r="B37" s="160" t="s">
        <v>30</v>
      </c>
      <c r="C37" s="161"/>
      <c r="D37" s="136">
        <v>0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7">
        <v>0</v>
      </c>
      <c r="K37" s="147">
        <f t="shared" si="6"/>
        <v>0</v>
      </c>
    </row>
    <row r="38" spans="2:12" ht="14.1" customHeight="1">
      <c r="B38" s="152" t="s">
        <v>31</v>
      </c>
      <c r="C38" s="153"/>
      <c r="D38" s="136">
        <v>0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7">
        <v>0</v>
      </c>
      <c r="K38" s="147">
        <f t="shared" si="6"/>
        <v>0</v>
      </c>
    </row>
    <row r="39" spans="2:12" ht="14.1" customHeight="1">
      <c r="B39" s="160" t="s">
        <v>32</v>
      </c>
      <c r="C39" s="161"/>
      <c r="D39" s="136">
        <v>0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7">
        <v>0</v>
      </c>
      <c r="K39" s="147">
        <f t="shared" si="6"/>
        <v>0</v>
      </c>
    </row>
    <row r="40" spans="2:12" ht="14.1" customHeight="1">
      <c r="B40" s="160" t="s">
        <v>33</v>
      </c>
      <c r="C40" s="161"/>
      <c r="D40" s="136">
        <v>0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46">
        <f t="shared" si="6"/>
        <v>0</v>
      </c>
    </row>
    <row r="41" spans="2:12" ht="14.1" customHeight="1">
      <c r="B41" s="160" t="s">
        <v>34</v>
      </c>
      <c r="C41" s="161"/>
      <c r="D41" s="136">
        <v>2750000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46">
        <f t="shared" si="6"/>
        <v>2750000</v>
      </c>
    </row>
    <row r="42" spans="2:12" ht="14.1" customHeight="1">
      <c r="B42" s="160" t="s">
        <v>35</v>
      </c>
      <c r="C42" s="161"/>
      <c r="D42" s="136">
        <f>SUBTOTAL(9,D43:D47)</f>
        <v>4792525022</v>
      </c>
      <c r="E42" s="136">
        <f t="shared" ref="E42:J42" si="7">SUBTOTAL(9,E43:E47)</f>
        <v>65400000</v>
      </c>
      <c r="F42" s="136">
        <f t="shared" si="7"/>
        <v>0</v>
      </c>
      <c r="G42" s="136">
        <f t="shared" si="7"/>
        <v>0</v>
      </c>
      <c r="H42" s="136">
        <f t="shared" si="7"/>
        <v>18978173</v>
      </c>
      <c r="I42" s="136">
        <f t="shared" si="7"/>
        <v>14609345</v>
      </c>
      <c r="J42" s="136">
        <f t="shared" si="7"/>
        <v>104979488</v>
      </c>
      <c r="K42" s="146">
        <f>SUM(D42:J42)</f>
        <v>4996492028</v>
      </c>
      <c r="L42" s="148"/>
    </row>
    <row r="43" spans="2:12" ht="14.1" customHeight="1">
      <c r="B43" s="160" t="s">
        <v>36</v>
      </c>
      <c r="C43" s="161"/>
      <c r="D43" s="136">
        <v>1404273643</v>
      </c>
      <c r="E43" s="136">
        <v>65400000</v>
      </c>
      <c r="F43" s="136">
        <v>0</v>
      </c>
      <c r="G43" s="136">
        <v>0</v>
      </c>
      <c r="H43" s="136">
        <v>0</v>
      </c>
      <c r="I43" s="136">
        <v>0</v>
      </c>
      <c r="J43" s="136">
        <v>73210502</v>
      </c>
      <c r="K43" s="146">
        <f t="shared" ref="K43:K48" si="8">SUM(D43:J43)</f>
        <v>1542884145</v>
      </c>
    </row>
    <row r="44" spans="2:12" ht="14.1" customHeight="1">
      <c r="B44" s="160" t="s">
        <v>37</v>
      </c>
      <c r="C44" s="161"/>
      <c r="D44" s="136">
        <v>1282088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46">
        <f t="shared" si="8"/>
        <v>1282088</v>
      </c>
    </row>
    <row r="45" spans="2:12" ht="14.1" customHeight="1">
      <c r="B45" s="152" t="s">
        <v>29</v>
      </c>
      <c r="C45" s="153"/>
      <c r="D45" s="136">
        <v>3355541508</v>
      </c>
      <c r="E45" s="136">
        <v>0</v>
      </c>
      <c r="F45" s="136">
        <v>0</v>
      </c>
      <c r="G45" s="136">
        <v>0</v>
      </c>
      <c r="H45" s="136">
        <v>18978173</v>
      </c>
      <c r="I45" s="136">
        <v>14609345</v>
      </c>
      <c r="J45" s="136">
        <v>17880186</v>
      </c>
      <c r="K45" s="146">
        <f t="shared" si="8"/>
        <v>3407009212</v>
      </c>
    </row>
    <row r="46" spans="2:12" ht="14.1" customHeight="1">
      <c r="B46" s="160" t="s">
        <v>33</v>
      </c>
      <c r="C46" s="161"/>
      <c r="D46" s="136">
        <v>0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46">
        <f t="shared" si="8"/>
        <v>0</v>
      </c>
    </row>
    <row r="47" spans="2:12" ht="14.1" customHeight="1">
      <c r="B47" s="152" t="s">
        <v>34</v>
      </c>
      <c r="C47" s="153"/>
      <c r="D47" s="136">
        <v>31427783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13888800</v>
      </c>
      <c r="K47" s="146">
        <f t="shared" si="8"/>
        <v>45316583</v>
      </c>
    </row>
    <row r="48" spans="2:12" ht="14.1" customHeight="1">
      <c r="B48" s="170" t="s">
        <v>38</v>
      </c>
      <c r="C48" s="171"/>
      <c r="D48" s="136">
        <v>534381</v>
      </c>
      <c r="E48" s="136">
        <v>7257557</v>
      </c>
      <c r="F48" s="136">
        <v>2056729</v>
      </c>
      <c r="G48" s="136">
        <v>6462008</v>
      </c>
      <c r="H48" s="136">
        <v>501983</v>
      </c>
      <c r="I48" s="136">
        <v>20273290</v>
      </c>
      <c r="J48" s="136">
        <v>6303102</v>
      </c>
      <c r="K48" s="146">
        <f t="shared" si="8"/>
        <v>43389050</v>
      </c>
    </row>
    <row r="49" spans="2:11" ht="13.5" customHeight="1">
      <c r="B49" s="168" t="s">
        <v>46</v>
      </c>
      <c r="C49" s="169"/>
      <c r="D49" s="136">
        <f>SUBTOTAL(9,D32:D48)</f>
        <v>7328895875</v>
      </c>
      <c r="E49" s="136">
        <f t="shared" ref="E49:J49" si="9">SUBTOTAL(9,E32:E48)</f>
        <v>8383382611</v>
      </c>
      <c r="F49" s="136">
        <f t="shared" si="9"/>
        <v>1985714696</v>
      </c>
      <c r="G49" s="136">
        <f t="shared" si="9"/>
        <v>1602887623</v>
      </c>
      <c r="H49" s="136">
        <f t="shared" si="9"/>
        <v>175221560</v>
      </c>
      <c r="I49" s="136">
        <f t="shared" si="9"/>
        <v>206875766</v>
      </c>
      <c r="J49" s="136">
        <f t="shared" si="9"/>
        <v>3810009225</v>
      </c>
      <c r="K49" s="146">
        <f>SUM(D49:J49)</f>
        <v>23492987356</v>
      </c>
    </row>
    <row r="50" spans="2:11" ht="3" customHeight="1"/>
    <row r="51" spans="2:11" ht="5.0999999999999996" customHeight="1"/>
  </sheetData>
  <mergeCells count="52">
    <mergeCell ref="B49:C49"/>
    <mergeCell ref="B48:C48"/>
    <mergeCell ref="B47:C47"/>
    <mergeCell ref="B46:C46"/>
    <mergeCell ref="B45:C45"/>
    <mergeCell ref="B44:C44"/>
    <mergeCell ref="B43:C43"/>
    <mergeCell ref="B42:C42"/>
    <mergeCell ref="B41:C41"/>
    <mergeCell ref="B40:C40"/>
    <mergeCell ref="B39:C39"/>
    <mergeCell ref="B38:C38"/>
    <mergeCell ref="B37:C37"/>
    <mergeCell ref="B36:C36"/>
    <mergeCell ref="B35:C35"/>
    <mergeCell ref="B34:C34"/>
    <mergeCell ref="B33:C33"/>
    <mergeCell ref="B32:C32"/>
    <mergeCell ref="B30:C31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  <mergeCell ref="A1:D1"/>
    <mergeCell ref="A2:L2"/>
    <mergeCell ref="A3:E3"/>
    <mergeCell ref="A4:K4"/>
    <mergeCell ref="A5:K5"/>
    <mergeCell ref="B6:K6"/>
    <mergeCell ref="B9:C9"/>
    <mergeCell ref="B8:C8"/>
    <mergeCell ref="I30:I31"/>
    <mergeCell ref="J30:J31"/>
    <mergeCell ref="K30:K31"/>
    <mergeCell ref="D30:D31"/>
    <mergeCell ref="E30:E31"/>
    <mergeCell ref="F30:F31"/>
    <mergeCell ref="G30:G31"/>
    <mergeCell ref="H30:H31"/>
  </mergeCells>
  <phoneticPr fontId="2"/>
  <conditionalFormatting sqref="D9:J26 D32:K49">
    <cfRule type="expression" dxfId="11" priority="1">
      <formula>$J$7="単位：千円"</formula>
    </cfRule>
  </conditionalFormatting>
  <dataValidations count="1">
    <dataValidation type="list" allowBlank="1" showInputMessage="1" showErrorMessage="1" sqref="J7" xr:uid="{00462E4D-1B84-494E-89BA-54DDB424AE8A}">
      <formula1>"単位：円,単位：千円"</formula1>
    </dataValidation>
  </dataValidations>
  <printOptions horizontalCentered="1"/>
  <pageMargins left="0" right="0" top="0" bottom="0" header="0.31496062992125984" footer="0.31496062992125984"/>
  <pageSetup paperSize="9" scale="8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F23"/>
  <sheetViews>
    <sheetView showGridLines="0" zoomScale="115" zoomScaleNormal="115" zoomScaleSheetLayoutView="110" workbookViewId="0"/>
  </sheetViews>
  <sheetFormatPr defaultRowHeight="13.2"/>
  <cols>
    <col min="1" max="1" width="0.44140625" customWidth="1"/>
    <col min="2" max="3" width="12.6640625" customWidth="1"/>
    <col min="4" max="4" width="12.77734375" customWidth="1"/>
    <col min="5" max="5" width="16.77734375" customWidth="1"/>
    <col min="6" max="6" width="15.77734375" customWidth="1"/>
    <col min="7" max="7" width="0.77734375" customWidth="1"/>
    <col min="8" max="8" width="16.77734375" customWidth="1"/>
  </cols>
  <sheetData>
    <row r="1" spans="2:6" ht="27.75" customHeight="1"/>
    <row r="2" spans="2:6" ht="15" customHeight="1">
      <c r="B2" s="223" t="s">
        <v>164</v>
      </c>
      <c r="C2" s="224"/>
      <c r="D2" s="224"/>
      <c r="E2" s="224"/>
      <c r="F2" s="224"/>
    </row>
    <row r="3" spans="2:6" ht="14.25" customHeight="1">
      <c r="B3" s="98" t="s">
        <v>165</v>
      </c>
      <c r="F3" s="99" t="str">
        <f>有形固定資産!$J$7</f>
        <v>単位：円</v>
      </c>
    </row>
    <row r="4" spans="2:6">
      <c r="B4" s="100" t="s">
        <v>166</v>
      </c>
      <c r="C4" s="100" t="s">
        <v>148</v>
      </c>
      <c r="D4" s="101" t="s">
        <v>167</v>
      </c>
      <c r="E4" s="101"/>
      <c r="F4" s="102" t="s">
        <v>0</v>
      </c>
    </row>
    <row r="5" spans="2:6">
      <c r="B5" s="225" t="s">
        <v>168</v>
      </c>
      <c r="C5" s="225" t="s">
        <v>10</v>
      </c>
      <c r="D5" s="103" t="s">
        <v>169</v>
      </c>
      <c r="E5" s="104"/>
      <c r="F5" s="105">
        <v>3052160198</v>
      </c>
    </row>
    <row r="6" spans="2:6">
      <c r="B6" s="226"/>
      <c r="C6" s="226"/>
      <c r="D6" s="103" t="s">
        <v>170</v>
      </c>
      <c r="E6" s="104"/>
      <c r="F6" s="105">
        <v>59992000</v>
      </c>
    </row>
    <row r="7" spans="2:6">
      <c r="B7" s="226"/>
      <c r="C7" s="226"/>
      <c r="D7" s="103" t="s">
        <v>276</v>
      </c>
      <c r="E7" s="104"/>
      <c r="F7" s="105">
        <v>43528000</v>
      </c>
    </row>
    <row r="8" spans="2:6">
      <c r="B8" s="226"/>
      <c r="C8" s="226"/>
      <c r="D8" s="103" t="s">
        <v>277</v>
      </c>
      <c r="E8" s="104"/>
      <c r="F8" s="105">
        <v>49932000</v>
      </c>
    </row>
    <row r="9" spans="2:6">
      <c r="B9" s="226"/>
      <c r="C9" s="226"/>
      <c r="D9" s="103" t="s">
        <v>205</v>
      </c>
      <c r="E9" s="104"/>
      <c r="F9" s="105">
        <v>526493000</v>
      </c>
    </row>
    <row r="10" spans="2:6">
      <c r="B10" s="226"/>
      <c r="C10" s="226"/>
      <c r="D10" s="103" t="s">
        <v>206</v>
      </c>
      <c r="E10" s="104"/>
      <c r="F10" s="105">
        <v>3175914000</v>
      </c>
    </row>
    <row r="11" spans="2:6">
      <c r="B11" s="226"/>
      <c r="C11" s="226"/>
      <c r="D11" s="103" t="s">
        <v>207</v>
      </c>
      <c r="E11" s="104"/>
      <c r="F11" s="105">
        <v>30706560</v>
      </c>
    </row>
    <row r="12" spans="2:6">
      <c r="B12" s="226"/>
      <c r="C12" s="226"/>
      <c r="D12" s="106" t="s">
        <v>204</v>
      </c>
      <c r="E12" s="104"/>
      <c r="F12" s="105">
        <v>132278868</v>
      </c>
    </row>
    <row r="13" spans="2:6">
      <c r="B13" s="226"/>
      <c r="C13" s="227"/>
      <c r="D13" s="228" t="s">
        <v>171</v>
      </c>
      <c r="E13" s="229"/>
      <c r="F13" s="105">
        <f>SUM(F5:F12)</f>
        <v>7071004626</v>
      </c>
    </row>
    <row r="14" spans="2:6" ht="13.5" customHeight="1">
      <c r="B14" s="226"/>
      <c r="C14" s="230" t="s">
        <v>11</v>
      </c>
      <c r="D14" s="230" t="s">
        <v>208</v>
      </c>
      <c r="E14" s="104" t="s">
        <v>172</v>
      </c>
      <c r="F14" s="105">
        <v>29689000</v>
      </c>
    </row>
    <row r="15" spans="2:6">
      <c r="B15" s="226"/>
      <c r="C15" s="231"/>
      <c r="D15" s="231"/>
      <c r="E15" s="104" t="s">
        <v>173</v>
      </c>
      <c r="F15" s="105">
        <v>384000</v>
      </c>
    </row>
    <row r="16" spans="2:6">
      <c r="B16" s="226"/>
      <c r="C16" s="226"/>
      <c r="D16" s="232"/>
      <c r="E16" s="107" t="s">
        <v>162</v>
      </c>
      <c r="F16" s="105">
        <f>SUM(F14:F15)</f>
        <v>30073000</v>
      </c>
    </row>
    <row r="17" spans="2:6" ht="13.5" customHeight="1">
      <c r="B17" s="226"/>
      <c r="C17" s="226"/>
      <c r="D17" s="230" t="s">
        <v>209</v>
      </c>
      <c r="E17" s="104" t="s">
        <v>172</v>
      </c>
      <c r="F17" s="105">
        <v>2093523114</v>
      </c>
    </row>
    <row r="18" spans="2:6">
      <c r="B18" s="226"/>
      <c r="C18" s="226"/>
      <c r="D18" s="231"/>
      <c r="E18" s="104" t="s">
        <v>173</v>
      </c>
      <c r="F18" s="105">
        <v>677267619</v>
      </c>
    </row>
    <row r="19" spans="2:6">
      <c r="B19" s="226"/>
      <c r="C19" s="226"/>
      <c r="D19" s="232"/>
      <c r="E19" s="107" t="s">
        <v>162</v>
      </c>
      <c r="F19" s="105">
        <f>SUM(F17:F18)</f>
        <v>2770790733</v>
      </c>
    </row>
    <row r="20" spans="2:6">
      <c r="B20" s="226"/>
      <c r="C20" s="227"/>
      <c r="D20" s="228" t="s">
        <v>171</v>
      </c>
      <c r="E20" s="229"/>
      <c r="F20" s="105">
        <f>SUM(F16,F19)</f>
        <v>2800863733</v>
      </c>
    </row>
    <row r="21" spans="2:6">
      <c r="B21" s="227"/>
      <c r="C21" s="228" t="s">
        <v>9</v>
      </c>
      <c r="D21" s="233"/>
      <c r="E21" s="229"/>
      <c r="F21" s="105">
        <f>SUM(F13,F20)</f>
        <v>9871868359</v>
      </c>
    </row>
    <row r="22" spans="2:6" ht="19.2" customHeight="1">
      <c r="B22" s="220" t="s">
        <v>203</v>
      </c>
      <c r="C22" s="221"/>
      <c r="D22" s="221"/>
      <c r="E22" s="222"/>
      <c r="F22" s="105">
        <f>SUM(F21)</f>
        <v>9871868359</v>
      </c>
    </row>
    <row r="23" spans="2:6" ht="1.95" customHeight="1"/>
  </sheetData>
  <mergeCells count="10">
    <mergeCell ref="B22:E22"/>
    <mergeCell ref="B2:F2"/>
    <mergeCell ref="B5:B21"/>
    <mergeCell ref="C5:C13"/>
    <mergeCell ref="D13:E13"/>
    <mergeCell ref="C14:C20"/>
    <mergeCell ref="D14:D16"/>
    <mergeCell ref="D17:D19"/>
    <mergeCell ref="D20:E20"/>
    <mergeCell ref="C21:E21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4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AE547FB-AE7A-43A5-A581-C7FF56E943D8}">
            <xm:f>有形固定資産!$J$7="単位：千円"</xm:f>
            <x14:dxf>
              <numFmt numFmtId="178" formatCode="#,##0,;&quot;△ &quot;#,##0,;\-"/>
            </x14:dxf>
          </x14:cfRule>
          <xm:sqref>F5:F22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5"/>
  <sheetViews>
    <sheetView showGridLines="0" zoomScale="85" zoomScaleNormal="85" zoomScaleSheetLayoutView="100" workbookViewId="0"/>
  </sheetViews>
  <sheetFormatPr defaultRowHeight="13.2"/>
  <cols>
    <col min="1" max="1" width="8.109375" customWidth="1"/>
    <col min="2" max="2" width="5" customWidth="1"/>
    <col min="3" max="3" width="23.6640625" customWidth="1"/>
    <col min="4" max="8" width="15.6640625" customWidth="1"/>
    <col min="9" max="9" width="1.21875" customWidth="1"/>
    <col min="10" max="10" width="12.6640625" customWidth="1"/>
  </cols>
  <sheetData>
    <row r="1" spans="1:10" ht="41.25" customHeight="1"/>
    <row r="2" spans="1:10" ht="18" customHeight="1">
      <c r="C2" s="236" t="s">
        <v>174</v>
      </c>
      <c r="D2" s="237"/>
      <c r="E2" s="237"/>
      <c r="F2" s="238" t="str">
        <f>有形固定資産!$J$7</f>
        <v>単位：円</v>
      </c>
      <c r="G2" s="238" t="str">
        <f>有形固定資産!$J$7</f>
        <v>単位：円</v>
      </c>
      <c r="H2" s="238" t="str">
        <f>有形固定資産!$J$7</f>
        <v>単位：円</v>
      </c>
    </row>
    <row r="3" spans="1:10" ht="24.9" customHeight="1">
      <c r="C3" s="239" t="s">
        <v>17</v>
      </c>
      <c r="D3" s="239" t="s">
        <v>159</v>
      </c>
      <c r="E3" s="240" t="s">
        <v>175</v>
      </c>
      <c r="F3" s="239"/>
      <c r="G3" s="239"/>
      <c r="H3" s="239"/>
    </row>
    <row r="4" spans="1:10" s="108" customFormat="1" ht="27.9" customHeight="1">
      <c r="C4" s="239"/>
      <c r="D4" s="239"/>
      <c r="E4" s="109" t="s">
        <v>176</v>
      </c>
      <c r="F4" s="110" t="s">
        <v>177</v>
      </c>
      <c r="G4" s="110" t="s">
        <v>178</v>
      </c>
      <c r="H4" s="110" t="s">
        <v>179</v>
      </c>
    </row>
    <row r="5" spans="1:10" ht="30" customHeight="1">
      <c r="C5" s="111" t="s">
        <v>180</v>
      </c>
      <c r="D5" s="112">
        <f>SUM(E5:H5)</f>
        <v>9317803996</v>
      </c>
      <c r="E5" s="113">
        <v>2770790733</v>
      </c>
      <c r="F5" s="114">
        <v>315197000</v>
      </c>
      <c r="G5" s="114">
        <v>5389688034</v>
      </c>
      <c r="H5" s="114">
        <v>842128229</v>
      </c>
      <c r="J5" s="115"/>
    </row>
    <row r="6" spans="1:10" ht="30" customHeight="1">
      <c r="C6" s="111" t="s">
        <v>181</v>
      </c>
      <c r="D6" s="116">
        <f t="shared" ref="D6:D8" si="0">SUM(E6:H6)</f>
        <v>232826569</v>
      </c>
      <c r="E6" s="117">
        <v>30073000</v>
      </c>
      <c r="F6" s="118">
        <v>97703000</v>
      </c>
      <c r="G6" s="114">
        <v>105050569</v>
      </c>
      <c r="H6" s="118">
        <v>0</v>
      </c>
      <c r="J6" s="115"/>
    </row>
    <row r="7" spans="1:10" ht="30" customHeight="1">
      <c r="C7" s="111" t="s">
        <v>182</v>
      </c>
      <c r="D7" s="116">
        <f t="shared" si="0"/>
        <v>346201776</v>
      </c>
      <c r="E7" s="117">
        <v>0</v>
      </c>
      <c r="F7" s="118">
        <v>0</v>
      </c>
      <c r="G7" s="114">
        <v>326860396</v>
      </c>
      <c r="H7" s="118">
        <v>19341380</v>
      </c>
      <c r="J7" s="115"/>
    </row>
    <row r="8" spans="1:10" ht="30" customHeight="1">
      <c r="C8" s="111" t="s">
        <v>154</v>
      </c>
      <c r="D8" s="116">
        <f t="shared" si="0"/>
        <v>9876150</v>
      </c>
      <c r="E8" s="117">
        <v>0</v>
      </c>
      <c r="F8" s="118">
        <v>0</v>
      </c>
      <c r="G8" s="118"/>
      <c r="H8" s="118">
        <v>9876150</v>
      </c>
      <c r="J8" s="115"/>
    </row>
    <row r="9" spans="1:10" ht="30" customHeight="1">
      <c r="C9" s="73" t="s">
        <v>46</v>
      </c>
      <c r="D9" s="119">
        <f>SUM(D5:D8)</f>
        <v>9906708491</v>
      </c>
      <c r="E9" s="120">
        <f t="shared" ref="E9:H9" si="1">SUM(E5:E8)</f>
        <v>2800863733</v>
      </c>
      <c r="F9" s="121">
        <f t="shared" si="1"/>
        <v>412900000</v>
      </c>
      <c r="G9" s="121">
        <f t="shared" si="1"/>
        <v>5821598999</v>
      </c>
      <c r="H9" s="121">
        <f t="shared" si="1"/>
        <v>871345759</v>
      </c>
      <c r="J9" s="115"/>
    </row>
    <row r="10" spans="1:10" s="122" customFormat="1" ht="3.75" customHeight="1">
      <c r="J10" s="115"/>
    </row>
    <row r="11" spans="1:10" s="122" customFormat="1" ht="21.75" customHeight="1"/>
    <row r="12" spans="1:10">
      <c r="A12" s="122"/>
      <c r="B12" s="122"/>
      <c r="C12" s="234"/>
      <c r="D12" s="235"/>
      <c r="E12" s="235"/>
      <c r="F12" s="235"/>
      <c r="G12" s="235"/>
      <c r="H12" s="235"/>
      <c r="I12" s="122"/>
      <c r="J12" s="122"/>
    </row>
    <row r="13" spans="1:10">
      <c r="A13" s="122"/>
      <c r="B13" s="122"/>
      <c r="C13" s="123"/>
      <c r="D13" s="123"/>
      <c r="E13" s="123"/>
      <c r="F13" s="123"/>
      <c r="G13" s="123"/>
      <c r="H13" s="123"/>
      <c r="I13" s="122"/>
      <c r="J13" s="122"/>
    </row>
    <row r="14" spans="1:10">
      <c r="C14" s="80"/>
      <c r="D14" s="123"/>
      <c r="E14" s="80"/>
      <c r="F14" s="80"/>
      <c r="G14" s="80"/>
      <c r="H14" s="80"/>
    </row>
    <row r="15" spans="1:10">
      <c r="A15" s="108"/>
      <c r="B15" s="108"/>
      <c r="C15" s="108"/>
      <c r="D15" s="108"/>
      <c r="E15" s="108"/>
      <c r="F15" s="108"/>
      <c r="G15" s="108"/>
      <c r="H15" s="108"/>
      <c r="I15" s="108"/>
      <c r="J15" s="108"/>
    </row>
  </sheetData>
  <mergeCells count="6">
    <mergeCell ref="C12:H12"/>
    <mergeCell ref="C2:E2"/>
    <mergeCell ref="F2:H2"/>
    <mergeCell ref="C3:C4"/>
    <mergeCell ref="D3:D4"/>
    <mergeCell ref="E3:H3"/>
  </mergeCells>
  <phoneticPr fontId="2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0369B6D-75D0-4686-B6CD-54C0B1AFCCD9}">
            <xm:f>有形固定資産!$J$7="単位：千円"</xm:f>
            <x14:dxf>
              <numFmt numFmtId="178" formatCode="#,##0,;&quot;△ &quot;#,##0,;\-"/>
            </x14:dxf>
          </x14:cfRule>
          <xm:sqref>D5:H9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C10"/>
  <sheetViews>
    <sheetView showGridLines="0" zoomScale="220" zoomScaleNormal="220" zoomScaleSheetLayoutView="200" workbookViewId="0"/>
  </sheetViews>
  <sheetFormatPr defaultRowHeight="13.2"/>
  <cols>
    <col min="1" max="1" width="0.33203125" customWidth="1"/>
    <col min="2" max="2" width="20.6640625" customWidth="1"/>
    <col min="3" max="3" width="10.6640625" customWidth="1"/>
    <col min="4" max="4" width="0.33203125" customWidth="1"/>
  </cols>
  <sheetData>
    <row r="1" spans="2:3" ht="24.75" customHeight="1"/>
    <row r="2" spans="2:3" ht="10.5" customHeight="1">
      <c r="B2" s="241" t="s">
        <v>183</v>
      </c>
      <c r="C2" s="242"/>
    </row>
    <row r="3" spans="2:3" ht="9.75" customHeight="1">
      <c r="B3" s="124" t="s">
        <v>184</v>
      </c>
      <c r="C3" s="125" t="str">
        <f>有形固定資産!$J$7</f>
        <v>単位：円</v>
      </c>
    </row>
    <row r="4" spans="2:3" ht="18.899999999999999" customHeight="1">
      <c r="B4" s="126" t="s">
        <v>68</v>
      </c>
      <c r="C4" s="126" t="s">
        <v>152</v>
      </c>
    </row>
    <row r="5" spans="2:3" ht="15" customHeight="1">
      <c r="B5" s="127" t="s">
        <v>185</v>
      </c>
      <c r="C5" s="128">
        <v>315000</v>
      </c>
    </row>
    <row r="6" spans="2:3" ht="15" customHeight="1">
      <c r="B6" s="127" t="s">
        <v>186</v>
      </c>
      <c r="C6" s="128">
        <v>847848168</v>
      </c>
    </row>
    <row r="7" spans="2:3" ht="15" customHeight="1">
      <c r="B7" s="127" t="s">
        <v>187</v>
      </c>
      <c r="C7" s="128">
        <v>0</v>
      </c>
    </row>
    <row r="8" spans="2:3" ht="15" customHeight="1">
      <c r="B8" s="127"/>
      <c r="C8" s="128"/>
    </row>
    <row r="9" spans="2:3" ht="15" customHeight="1">
      <c r="B9" s="129" t="s">
        <v>9</v>
      </c>
      <c r="C9" s="128">
        <f>SUM(C5:C8)</f>
        <v>848163168</v>
      </c>
    </row>
    <row r="10" spans="2:3" ht="1.95" customHeight="1"/>
  </sheetData>
  <mergeCells count="1">
    <mergeCell ref="B2:C2"/>
  </mergeCells>
  <phoneticPr fontId="2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CB9F455-F614-4F6A-861A-FCCA9544AC72}">
            <xm:f>有形固定資産!$J$7="単位：千円"</xm:f>
            <x14:dxf>
              <numFmt numFmtId="178" formatCode="#,##0,;&quot;△ &quot;#,##0,;\-"/>
            </x14:dxf>
          </x14:cfRule>
          <xm:sqref>C5:C9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32"/>
  <sheetViews>
    <sheetView showGridLines="0" zoomScale="90" zoomScaleNormal="90" zoomScaleSheetLayoutView="70" workbookViewId="0"/>
  </sheetViews>
  <sheetFormatPr defaultRowHeight="13.2"/>
  <cols>
    <col min="1" max="1" width="3.88671875" customWidth="1"/>
    <col min="2" max="2" width="25.77734375" customWidth="1"/>
    <col min="3" max="3" width="17.44140625" customWidth="1"/>
    <col min="4" max="8" width="15.77734375" customWidth="1"/>
    <col min="9" max="9" width="16.77734375" customWidth="1"/>
    <col min="10" max="10" width="15.77734375" customWidth="1"/>
    <col min="11" max="11" width="16.77734375" customWidth="1"/>
    <col min="12" max="12" width="16.6640625" customWidth="1"/>
    <col min="13" max="13" width="1.21875" customWidth="1"/>
  </cols>
  <sheetData>
    <row r="2" spans="1:13" ht="34.5" customHeight="1">
      <c r="B2" s="22" t="s">
        <v>47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3" ht="20.100000000000001" customHeight="1">
      <c r="B3" s="23" t="s">
        <v>48</v>
      </c>
      <c r="I3" s="6" t="str">
        <f>有形固定資産!$J$7</f>
        <v>単位：円</v>
      </c>
    </row>
    <row r="4" spans="1:13" ht="50.1" customHeight="1">
      <c r="A4" s="1"/>
      <c r="B4" s="21" t="s">
        <v>49</v>
      </c>
      <c r="C4" s="20" t="s">
        <v>50</v>
      </c>
      <c r="D4" s="20" t="s">
        <v>51</v>
      </c>
      <c r="E4" s="20" t="s">
        <v>52</v>
      </c>
      <c r="F4" s="20" t="s">
        <v>53</v>
      </c>
      <c r="G4" s="20" t="s">
        <v>54</v>
      </c>
      <c r="H4" s="20" t="s">
        <v>55</v>
      </c>
      <c r="I4" s="20" t="s">
        <v>192</v>
      </c>
      <c r="J4" s="24"/>
      <c r="K4" s="1"/>
      <c r="L4" s="1"/>
      <c r="M4" s="1"/>
    </row>
    <row r="5" spans="1:13" ht="19.95" customHeight="1">
      <c r="A5" s="1"/>
      <c r="B5" s="25" t="s">
        <v>211</v>
      </c>
      <c r="C5" s="26"/>
      <c r="D5" s="26"/>
      <c r="E5" s="26"/>
      <c r="F5" s="26"/>
      <c r="G5" s="26"/>
      <c r="H5" s="26"/>
      <c r="I5" s="26"/>
      <c r="J5" s="1"/>
      <c r="K5" s="1"/>
      <c r="L5" s="1"/>
      <c r="M5" s="1"/>
    </row>
    <row r="6" spans="1:13" ht="19.95" customHeight="1">
      <c r="A6" s="1"/>
      <c r="B6" s="25"/>
      <c r="C6" s="26"/>
      <c r="D6" s="26"/>
      <c r="E6" s="26"/>
      <c r="F6" s="26"/>
      <c r="G6" s="26"/>
      <c r="H6" s="26"/>
      <c r="I6" s="26"/>
      <c r="J6" s="1"/>
      <c r="K6" s="1"/>
      <c r="L6" s="1"/>
      <c r="M6" s="1"/>
    </row>
    <row r="7" spans="1:13" ht="19.95" customHeight="1">
      <c r="A7" s="1"/>
      <c r="B7" s="21" t="s">
        <v>9</v>
      </c>
      <c r="C7" s="26">
        <f>SUM(C5:C6)</f>
        <v>0</v>
      </c>
      <c r="D7" s="26">
        <f t="shared" ref="D7:I7" si="0">SUM(D5:D6)</f>
        <v>0</v>
      </c>
      <c r="E7" s="26">
        <f t="shared" si="0"/>
        <v>0</v>
      </c>
      <c r="F7" s="26">
        <f t="shared" si="0"/>
        <v>0</v>
      </c>
      <c r="G7" s="26">
        <f t="shared" si="0"/>
        <v>0</v>
      </c>
      <c r="H7" s="26">
        <f t="shared" si="0"/>
        <v>0</v>
      </c>
      <c r="I7" s="26">
        <f t="shared" si="0"/>
        <v>0</v>
      </c>
      <c r="J7" s="1"/>
      <c r="K7" s="1"/>
      <c r="L7" s="1"/>
      <c r="M7" s="1"/>
    </row>
    <row r="8" spans="1:13" ht="11.1" customHeight="1"/>
    <row r="9" spans="1:13" ht="20.100000000000001" customHeight="1">
      <c r="B9" s="23" t="s">
        <v>189</v>
      </c>
      <c r="K9" s="6" t="str">
        <f>有形固定資産!$J$7</f>
        <v>単位：円</v>
      </c>
    </row>
    <row r="10" spans="1:13" ht="50.1" customHeight="1">
      <c r="A10" s="1"/>
      <c r="B10" s="21" t="s">
        <v>56</v>
      </c>
      <c r="C10" s="20" t="s">
        <v>57</v>
      </c>
      <c r="D10" s="20" t="s">
        <v>58</v>
      </c>
      <c r="E10" s="20" t="s">
        <v>59</v>
      </c>
      <c r="F10" s="20" t="s">
        <v>60</v>
      </c>
      <c r="G10" s="20" t="s">
        <v>61</v>
      </c>
      <c r="H10" s="20" t="s">
        <v>62</v>
      </c>
      <c r="I10" s="20" t="s">
        <v>63</v>
      </c>
      <c r="J10" s="20" t="s">
        <v>64</v>
      </c>
      <c r="K10" s="20" t="s">
        <v>192</v>
      </c>
      <c r="L10" s="1"/>
      <c r="M10" s="1"/>
    </row>
    <row r="11" spans="1:13" ht="19.95" customHeight="1">
      <c r="A11" s="1"/>
      <c r="B11" s="25" t="s">
        <v>212</v>
      </c>
      <c r="C11" s="26">
        <v>1000000</v>
      </c>
      <c r="D11" s="26">
        <v>136008155</v>
      </c>
      <c r="E11" s="26">
        <v>47491404</v>
      </c>
      <c r="F11" s="26">
        <v>88516751</v>
      </c>
      <c r="G11" s="27">
        <v>1000000</v>
      </c>
      <c r="H11" s="28">
        <v>1</v>
      </c>
      <c r="I11" s="26">
        <v>88516751</v>
      </c>
      <c r="J11" s="26">
        <v>0</v>
      </c>
      <c r="K11" s="27">
        <v>1000000</v>
      </c>
      <c r="L11" s="1"/>
      <c r="M11" s="1"/>
    </row>
    <row r="12" spans="1:13" ht="19.95" customHeight="1">
      <c r="A12" s="1"/>
      <c r="B12" s="25" t="s">
        <v>213</v>
      </c>
      <c r="C12" s="26">
        <v>10000000</v>
      </c>
      <c r="D12" s="26">
        <v>31195824</v>
      </c>
      <c r="E12" s="26">
        <v>20945999</v>
      </c>
      <c r="F12" s="26">
        <v>10249825</v>
      </c>
      <c r="G12" s="27">
        <v>10000000</v>
      </c>
      <c r="H12" s="28">
        <v>1</v>
      </c>
      <c r="I12" s="26">
        <v>10249825</v>
      </c>
      <c r="J12" s="26">
        <v>0</v>
      </c>
      <c r="K12" s="27">
        <v>10000000</v>
      </c>
      <c r="L12" s="1"/>
      <c r="M12" s="1"/>
    </row>
    <row r="13" spans="1:13" ht="19.95" customHeight="1">
      <c r="A13" s="1"/>
      <c r="B13" s="25" t="s">
        <v>214</v>
      </c>
      <c r="C13" s="26">
        <v>422138000</v>
      </c>
      <c r="D13" s="26">
        <v>6007544019</v>
      </c>
      <c r="E13" s="26">
        <v>3677536627</v>
      </c>
      <c r="F13" s="26">
        <v>2330007392</v>
      </c>
      <c r="G13" s="27" t="s">
        <v>217</v>
      </c>
      <c r="H13" s="28">
        <v>1</v>
      </c>
      <c r="I13" s="26">
        <v>2330007392</v>
      </c>
      <c r="J13" s="26">
        <v>0</v>
      </c>
      <c r="K13" s="27" t="s">
        <v>217</v>
      </c>
      <c r="L13" s="1"/>
      <c r="M13" s="1"/>
    </row>
    <row r="14" spans="1:13" ht="19.95" customHeight="1">
      <c r="A14" s="1"/>
      <c r="B14" s="25" t="s">
        <v>215</v>
      </c>
      <c r="C14" s="26">
        <v>1459548933</v>
      </c>
      <c r="D14" s="26">
        <v>18835573540</v>
      </c>
      <c r="E14" s="26">
        <v>17361276213</v>
      </c>
      <c r="F14" s="26">
        <v>1474297327</v>
      </c>
      <c r="G14" s="27" t="s">
        <v>217</v>
      </c>
      <c r="H14" s="28">
        <v>1</v>
      </c>
      <c r="I14" s="26">
        <v>1474297327</v>
      </c>
      <c r="J14" s="26">
        <v>0</v>
      </c>
      <c r="K14" s="27" t="s">
        <v>217</v>
      </c>
      <c r="L14" s="1"/>
      <c r="M14" s="1"/>
    </row>
    <row r="15" spans="1:13" ht="19.95" customHeight="1">
      <c r="A15" s="1"/>
      <c r="B15" s="21" t="s">
        <v>9</v>
      </c>
      <c r="C15" s="26">
        <f t="shared" ref="C15:K15" si="1">SUM(C11:C14)</f>
        <v>1892686933</v>
      </c>
      <c r="D15" s="26">
        <f t="shared" si="1"/>
        <v>25010321538</v>
      </c>
      <c r="E15" s="26">
        <f t="shared" si="1"/>
        <v>21107250243</v>
      </c>
      <c r="F15" s="26">
        <f t="shared" si="1"/>
        <v>3903071295</v>
      </c>
      <c r="G15" s="26">
        <f t="shared" si="1"/>
        <v>11000000</v>
      </c>
      <c r="H15" s="25"/>
      <c r="I15" s="26">
        <f t="shared" si="1"/>
        <v>3903071295</v>
      </c>
      <c r="J15" s="26">
        <f t="shared" si="1"/>
        <v>0</v>
      </c>
      <c r="K15" s="26">
        <f t="shared" si="1"/>
        <v>11000000</v>
      </c>
      <c r="L15" s="1"/>
      <c r="M15" s="1"/>
    </row>
    <row r="16" spans="1:13" ht="12" customHeight="1">
      <c r="A16" s="1"/>
      <c r="B16" s="2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ht="20.100000000000001" customHeight="1">
      <c r="B17" s="23" t="s">
        <v>190</v>
      </c>
      <c r="K17" s="6"/>
      <c r="L17" s="6" t="str">
        <f>有形固定資産!$J$7</f>
        <v>単位：円</v>
      </c>
    </row>
    <row r="18" spans="1:13" ht="50.1" customHeight="1">
      <c r="A18" s="1"/>
      <c r="B18" s="21" t="s">
        <v>56</v>
      </c>
      <c r="C18" s="20" t="s">
        <v>65</v>
      </c>
      <c r="D18" s="20" t="s">
        <v>58</v>
      </c>
      <c r="E18" s="20" t="s">
        <v>59</v>
      </c>
      <c r="F18" s="20" t="s">
        <v>60</v>
      </c>
      <c r="G18" s="20" t="s">
        <v>61</v>
      </c>
      <c r="H18" s="20" t="s">
        <v>62</v>
      </c>
      <c r="I18" s="20" t="s">
        <v>63</v>
      </c>
      <c r="J18" s="20" t="s">
        <v>66</v>
      </c>
      <c r="K18" s="20" t="s">
        <v>67</v>
      </c>
      <c r="L18" s="20" t="s">
        <v>192</v>
      </c>
      <c r="M18" s="1"/>
    </row>
    <row r="19" spans="1:13" ht="19.95" customHeight="1">
      <c r="A19" s="1"/>
      <c r="B19" s="29" t="s">
        <v>218</v>
      </c>
      <c r="C19" s="26">
        <v>1035000</v>
      </c>
      <c r="D19" s="26">
        <v>2538752000</v>
      </c>
      <c r="E19" s="26">
        <v>1461612000</v>
      </c>
      <c r="F19" s="26">
        <v>1077140000</v>
      </c>
      <c r="G19" s="26">
        <v>480000000</v>
      </c>
      <c r="H19" s="28">
        <v>2.16E-3</v>
      </c>
      <c r="I19" s="26">
        <v>2326622</v>
      </c>
      <c r="J19" s="26">
        <v>0</v>
      </c>
      <c r="K19" s="26">
        <v>1035000</v>
      </c>
      <c r="L19" s="26">
        <v>1035000</v>
      </c>
      <c r="M19" s="1"/>
    </row>
    <row r="20" spans="1:13" ht="19.95" customHeight="1">
      <c r="A20" s="1"/>
      <c r="B20" s="29" t="s">
        <v>219</v>
      </c>
      <c r="C20" s="26">
        <v>1420000</v>
      </c>
      <c r="D20" s="27" t="s">
        <v>217</v>
      </c>
      <c r="E20" s="27" t="s">
        <v>217</v>
      </c>
      <c r="F20" s="27">
        <v>0</v>
      </c>
      <c r="G20" s="27" t="s">
        <v>217</v>
      </c>
      <c r="H20" s="30" t="s">
        <v>217</v>
      </c>
      <c r="I20" s="27" t="s">
        <v>216</v>
      </c>
      <c r="J20" s="26">
        <v>0</v>
      </c>
      <c r="K20" s="26">
        <v>1420000</v>
      </c>
      <c r="L20" s="26">
        <v>1420000</v>
      </c>
      <c r="M20" s="1"/>
    </row>
    <row r="21" spans="1:13" ht="19.95" customHeight="1">
      <c r="A21" s="1"/>
      <c r="B21" s="29" t="s">
        <v>220</v>
      </c>
      <c r="C21" s="26">
        <v>4481000</v>
      </c>
      <c r="D21" s="26">
        <v>507909000000</v>
      </c>
      <c r="E21" s="26">
        <v>477528000000</v>
      </c>
      <c r="F21" s="26">
        <v>30381000000</v>
      </c>
      <c r="G21" s="27" t="s">
        <v>216</v>
      </c>
      <c r="H21" s="28">
        <v>1.4999999999999999E-4</v>
      </c>
      <c r="I21" s="26">
        <v>4557150</v>
      </c>
      <c r="J21" s="26">
        <v>0</v>
      </c>
      <c r="K21" s="26">
        <v>4481000</v>
      </c>
      <c r="L21" s="26">
        <v>4481000</v>
      </c>
      <c r="M21" s="1"/>
    </row>
    <row r="22" spans="1:13" ht="19.95" customHeight="1">
      <c r="A22" s="1"/>
      <c r="B22" s="29" t="s">
        <v>227</v>
      </c>
      <c r="C22" s="26">
        <v>103000</v>
      </c>
      <c r="D22" s="26">
        <v>88450955</v>
      </c>
      <c r="E22" s="26">
        <v>3614057</v>
      </c>
      <c r="F22" s="26">
        <v>84836898</v>
      </c>
      <c r="G22" s="27" t="s">
        <v>216</v>
      </c>
      <c r="H22" s="28">
        <v>5.1500000000000001E-3</v>
      </c>
      <c r="I22" s="26">
        <v>436910</v>
      </c>
      <c r="J22" s="26">
        <v>0</v>
      </c>
      <c r="K22" s="26">
        <v>103000</v>
      </c>
      <c r="L22" s="26">
        <v>103000</v>
      </c>
      <c r="M22" s="1"/>
    </row>
    <row r="23" spans="1:13" ht="19.95" customHeight="1">
      <c r="A23" s="1"/>
      <c r="B23" s="29" t="s">
        <v>221</v>
      </c>
      <c r="C23" s="26">
        <v>90000</v>
      </c>
      <c r="D23" s="26">
        <v>129167659</v>
      </c>
      <c r="E23" s="26">
        <v>118677908</v>
      </c>
      <c r="F23" s="26">
        <v>10489751</v>
      </c>
      <c r="G23" s="27" t="s">
        <v>216</v>
      </c>
      <c r="H23" s="28">
        <v>8.5800000000000008E-3</v>
      </c>
      <c r="I23" s="26">
        <v>90002</v>
      </c>
      <c r="J23" s="26">
        <v>0</v>
      </c>
      <c r="K23" s="26">
        <v>90000</v>
      </c>
      <c r="L23" s="26">
        <v>90000</v>
      </c>
      <c r="M23" s="1"/>
    </row>
    <row r="24" spans="1:13" ht="19.95" customHeight="1">
      <c r="A24" s="1"/>
      <c r="B24" s="29" t="s">
        <v>222</v>
      </c>
      <c r="C24" s="26">
        <v>200000</v>
      </c>
      <c r="D24" s="26">
        <v>108963030</v>
      </c>
      <c r="E24" s="26">
        <v>95774772</v>
      </c>
      <c r="F24" s="26">
        <v>13188258</v>
      </c>
      <c r="G24" s="27" t="s">
        <v>216</v>
      </c>
      <c r="H24" s="28">
        <v>1.5169999999999999E-2</v>
      </c>
      <c r="I24" s="26">
        <v>200066</v>
      </c>
      <c r="J24" s="26">
        <v>0</v>
      </c>
      <c r="K24" s="26">
        <v>200000</v>
      </c>
      <c r="L24" s="26">
        <v>200000</v>
      </c>
      <c r="M24" s="1"/>
    </row>
    <row r="25" spans="1:13" ht="19.95" customHeight="1">
      <c r="A25" s="1"/>
      <c r="B25" s="29" t="s">
        <v>223</v>
      </c>
      <c r="C25" s="26">
        <v>172000</v>
      </c>
      <c r="D25" s="26">
        <v>124871000</v>
      </c>
      <c r="E25" s="26">
        <v>114774</v>
      </c>
      <c r="F25" s="26">
        <v>124756226</v>
      </c>
      <c r="G25" s="27" t="s">
        <v>216</v>
      </c>
      <c r="H25" s="28">
        <v>1.3799999999999999E-3</v>
      </c>
      <c r="I25" s="26">
        <v>172164</v>
      </c>
      <c r="J25" s="26">
        <v>0</v>
      </c>
      <c r="K25" s="26">
        <v>172000</v>
      </c>
      <c r="L25" s="26">
        <v>172000</v>
      </c>
      <c r="M25" s="1"/>
    </row>
    <row r="26" spans="1:13" ht="19.95" customHeight="1">
      <c r="A26" s="1"/>
      <c r="B26" s="29" t="s">
        <v>224</v>
      </c>
      <c r="C26" s="26">
        <v>100000</v>
      </c>
      <c r="D26" s="26">
        <v>43090894882</v>
      </c>
      <c r="E26" s="26">
        <v>27186019679</v>
      </c>
      <c r="F26" s="26">
        <v>15904875203</v>
      </c>
      <c r="G26" s="27" t="s">
        <v>216</v>
      </c>
      <c r="H26" s="28">
        <v>7.2999999999999996E-4</v>
      </c>
      <c r="I26" s="26">
        <v>11610559</v>
      </c>
      <c r="J26" s="26">
        <v>0</v>
      </c>
      <c r="K26" s="26">
        <v>100000</v>
      </c>
      <c r="L26" s="26">
        <v>100000</v>
      </c>
      <c r="M26" s="1"/>
    </row>
    <row r="27" spans="1:13" ht="19.95" customHeight="1">
      <c r="A27" s="1"/>
      <c r="B27" s="29" t="s">
        <v>225</v>
      </c>
      <c r="C27" s="26">
        <v>1000000</v>
      </c>
      <c r="D27" s="26">
        <v>3318107961</v>
      </c>
      <c r="E27" s="26">
        <v>281868553</v>
      </c>
      <c r="F27" s="26">
        <v>3036239408</v>
      </c>
      <c r="G27" s="27" t="s">
        <v>216</v>
      </c>
      <c r="H27" s="28">
        <v>8.4999999999999995E-4</v>
      </c>
      <c r="I27" s="26">
        <v>2580803</v>
      </c>
      <c r="J27" s="26">
        <v>0</v>
      </c>
      <c r="K27" s="26">
        <v>1000000</v>
      </c>
      <c r="L27" s="26">
        <v>1000000</v>
      </c>
      <c r="M27" s="1"/>
    </row>
    <row r="28" spans="1:13" ht="19.95" customHeight="1">
      <c r="A28" s="1"/>
      <c r="B28" s="29" t="s">
        <v>226</v>
      </c>
      <c r="C28" s="26">
        <v>1800000</v>
      </c>
      <c r="D28" s="26">
        <v>24834865000000</v>
      </c>
      <c r="E28" s="26">
        <v>24466761000000</v>
      </c>
      <c r="F28" s="26">
        <v>368104000000</v>
      </c>
      <c r="G28" s="27" t="s">
        <v>216</v>
      </c>
      <c r="H28" s="28">
        <v>1.1E-4</v>
      </c>
      <c r="I28" s="26">
        <v>40491440</v>
      </c>
      <c r="J28" s="26">
        <v>0</v>
      </c>
      <c r="K28" s="26">
        <v>1800000</v>
      </c>
      <c r="L28" s="26">
        <v>1800000</v>
      </c>
      <c r="M28" s="1"/>
    </row>
    <row r="29" spans="1:13" ht="19.95" customHeight="1">
      <c r="A29" s="1"/>
      <c r="B29" s="29"/>
      <c r="C29" s="26"/>
      <c r="D29" s="26"/>
      <c r="E29" s="26"/>
      <c r="F29" s="26"/>
      <c r="G29" s="26"/>
      <c r="H29" s="28"/>
      <c r="I29" s="26"/>
      <c r="J29" s="26"/>
      <c r="K29" s="26"/>
      <c r="L29" s="26"/>
      <c r="M29" s="1"/>
    </row>
    <row r="30" spans="1:13" ht="19.95" customHeight="1">
      <c r="A30" s="1"/>
      <c r="B30" s="21" t="s">
        <v>9</v>
      </c>
      <c r="C30" s="26">
        <f>SUM(C19:C29)</f>
        <v>10401000</v>
      </c>
      <c r="D30" s="26">
        <f>SUM(D19:D29)</f>
        <v>25392173207487</v>
      </c>
      <c r="E30" s="26">
        <f>SUM(E19:E29)</f>
        <v>24973436681743</v>
      </c>
      <c r="F30" s="26">
        <f>SUM(F19:F29)</f>
        <v>418736525744</v>
      </c>
      <c r="G30" s="26">
        <f>SUM(G19:G29)</f>
        <v>480000000</v>
      </c>
      <c r="H30" s="25"/>
      <c r="I30" s="26">
        <f>SUM(I19:I29)</f>
        <v>62465716</v>
      </c>
      <c r="J30" s="26">
        <f>SUM(J19:J29)</f>
        <v>0</v>
      </c>
      <c r="K30" s="26">
        <f>SUM(K19:K29)</f>
        <v>10401000</v>
      </c>
      <c r="L30" s="26">
        <f>SUM(L19:L29)</f>
        <v>10401000</v>
      </c>
      <c r="M30" s="1"/>
    </row>
    <row r="31" spans="1:13" ht="19.8" customHeight="1">
      <c r="B31" s="1" t="s">
        <v>210</v>
      </c>
    </row>
    <row r="32" spans="1:13" ht="19.8" customHeight="1"/>
  </sheetData>
  <phoneticPr fontId="2"/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 xml:space="preserve">&amp;C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8526D68-A703-48BC-A0B5-0367D9FBE914}">
            <xm:f>有形固定資産!$J$7="単位：千円"</xm:f>
            <x14:dxf>
              <numFmt numFmtId="178" formatCode="#,##0,;&quot;△ &quot;#,##0,;\-"/>
            </x14:dxf>
          </x14:cfRule>
          <xm:sqref>C11:G15 C19:G30 D5:I7 I11:K15 I19:L30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J17"/>
  <sheetViews>
    <sheetView showGridLines="0" zoomScale="90" zoomScaleNormal="90" zoomScaleSheetLayoutView="100" workbookViewId="0"/>
  </sheetViews>
  <sheetFormatPr defaultRowHeight="13.2"/>
  <cols>
    <col min="1" max="1" width="1.21875" customWidth="1"/>
    <col min="2" max="2" width="5.6640625" customWidth="1"/>
    <col min="3" max="3" width="25.77734375" customWidth="1"/>
    <col min="4" max="9" width="15.6640625" customWidth="1"/>
    <col min="10" max="10" width="10.77734375" hidden="1" customWidth="1"/>
    <col min="11" max="11" width="0.77734375" customWidth="1"/>
    <col min="12" max="12" width="0.33203125" customWidth="1"/>
  </cols>
  <sheetData>
    <row r="1" spans="3:10" ht="60" customHeight="1"/>
    <row r="2" spans="3:10" ht="18.75" customHeight="1">
      <c r="C2" s="7" t="s">
        <v>71</v>
      </c>
      <c r="I2" s="8" t="str">
        <f>有形固定資産!$J$7</f>
        <v>単位：円</v>
      </c>
    </row>
    <row r="3" spans="3:10" s="1" customFormat="1" ht="17.399999999999999" customHeight="1">
      <c r="C3" s="174" t="s">
        <v>68</v>
      </c>
      <c r="D3" s="175" t="s">
        <v>6</v>
      </c>
      <c r="E3" s="175" t="s">
        <v>3</v>
      </c>
      <c r="F3" s="175" t="s">
        <v>1</v>
      </c>
      <c r="G3" s="175" t="s">
        <v>2</v>
      </c>
      <c r="H3" s="177" t="s">
        <v>69</v>
      </c>
      <c r="I3" s="172" t="s">
        <v>70</v>
      </c>
      <c r="J3" s="32" t="s">
        <v>9</v>
      </c>
    </row>
    <row r="4" spans="3:10" s="24" customFormat="1" ht="17.399999999999999" customHeight="1">
      <c r="C4" s="174"/>
      <c r="D4" s="176"/>
      <c r="E4" s="176"/>
      <c r="F4" s="176"/>
      <c r="G4" s="176"/>
      <c r="H4" s="176"/>
      <c r="I4" s="173"/>
      <c r="J4" s="33"/>
    </row>
    <row r="5" spans="3:10" s="1" customFormat="1" ht="24.6" customHeight="1">
      <c r="C5" s="10" t="s">
        <v>8</v>
      </c>
      <c r="D5" s="34">
        <v>2076486976</v>
      </c>
      <c r="E5" s="34">
        <v>0</v>
      </c>
      <c r="F5" s="34">
        <v>0</v>
      </c>
      <c r="G5" s="34">
        <v>0</v>
      </c>
      <c r="H5" s="34">
        <f>SUM(D5:G5)</f>
        <v>2076486976</v>
      </c>
      <c r="I5" s="34">
        <v>2076486976</v>
      </c>
      <c r="J5" s="35"/>
    </row>
    <row r="6" spans="3:10" s="1" customFormat="1" ht="24.6" customHeight="1">
      <c r="C6" s="10" t="s">
        <v>5</v>
      </c>
      <c r="D6" s="34">
        <v>264551255</v>
      </c>
      <c r="E6" s="34">
        <v>0</v>
      </c>
      <c r="F6" s="34">
        <v>0</v>
      </c>
      <c r="G6" s="34">
        <v>0</v>
      </c>
      <c r="H6" s="34">
        <f t="shared" ref="H6:H13" si="0">SUM(D6:G6)</f>
        <v>264551255</v>
      </c>
      <c r="I6" s="34">
        <v>264551255</v>
      </c>
      <c r="J6" s="35"/>
    </row>
    <row r="7" spans="3:10" s="1" customFormat="1" ht="24.6" customHeight="1">
      <c r="C7" s="10" t="s">
        <v>228</v>
      </c>
      <c r="D7" s="34">
        <v>358764469</v>
      </c>
      <c r="E7" s="34">
        <v>0</v>
      </c>
      <c r="F7" s="34">
        <v>393457636</v>
      </c>
      <c r="G7" s="34">
        <v>0</v>
      </c>
      <c r="H7" s="34">
        <f t="shared" si="0"/>
        <v>752222105</v>
      </c>
      <c r="I7" s="34">
        <v>358764469</v>
      </c>
      <c r="J7" s="35"/>
    </row>
    <row r="8" spans="3:10" s="1" customFormat="1" ht="24.6" customHeight="1">
      <c r="C8" s="10" t="s">
        <v>229</v>
      </c>
      <c r="D8" s="34">
        <v>3224992</v>
      </c>
      <c r="E8" s="34">
        <v>336981500</v>
      </c>
      <c r="F8" s="34">
        <v>0</v>
      </c>
      <c r="G8" s="34">
        <v>0</v>
      </c>
      <c r="H8" s="34">
        <f t="shared" si="0"/>
        <v>340206492</v>
      </c>
      <c r="I8" s="34">
        <v>340206492</v>
      </c>
      <c r="J8" s="35"/>
    </row>
    <row r="9" spans="3:10" s="1" customFormat="1" ht="24.6" customHeight="1">
      <c r="C9" s="10" t="s">
        <v>230</v>
      </c>
      <c r="D9" s="34">
        <v>736283</v>
      </c>
      <c r="E9" s="34">
        <v>85957000</v>
      </c>
      <c r="F9" s="34">
        <v>0</v>
      </c>
      <c r="G9" s="34">
        <v>0</v>
      </c>
      <c r="H9" s="34">
        <f t="shared" si="0"/>
        <v>86693283</v>
      </c>
      <c r="I9" s="34">
        <v>86693283</v>
      </c>
      <c r="J9" s="35"/>
    </row>
    <row r="10" spans="3:10" s="1" customFormat="1" ht="24.6" customHeight="1">
      <c r="C10" s="10" t="s">
        <v>231</v>
      </c>
      <c r="D10" s="34">
        <v>961509</v>
      </c>
      <c r="E10" s="34">
        <v>19990000</v>
      </c>
      <c r="F10" s="34">
        <v>0</v>
      </c>
      <c r="G10" s="34">
        <v>0</v>
      </c>
      <c r="H10" s="34">
        <f t="shared" si="0"/>
        <v>20951509</v>
      </c>
      <c r="I10" s="34">
        <v>20951509</v>
      </c>
      <c r="J10" s="35"/>
    </row>
    <row r="11" spans="3:10" s="1" customFormat="1" ht="24.6" customHeight="1">
      <c r="C11" s="36" t="s">
        <v>232</v>
      </c>
      <c r="D11" s="34">
        <v>19846292</v>
      </c>
      <c r="E11" s="34">
        <v>39980000</v>
      </c>
      <c r="F11" s="34">
        <v>0</v>
      </c>
      <c r="G11" s="34">
        <v>0</v>
      </c>
      <c r="H11" s="34">
        <f t="shared" si="0"/>
        <v>59826292</v>
      </c>
      <c r="I11" s="34">
        <v>59826292</v>
      </c>
      <c r="J11" s="35"/>
    </row>
    <row r="12" spans="3:10" s="1" customFormat="1" ht="24.6" customHeight="1">
      <c r="C12" s="10" t="s">
        <v>233</v>
      </c>
      <c r="D12" s="34">
        <v>1093133</v>
      </c>
      <c r="E12" s="34">
        <v>0</v>
      </c>
      <c r="F12" s="34">
        <v>0</v>
      </c>
      <c r="G12" s="34">
        <v>0</v>
      </c>
      <c r="H12" s="34">
        <f t="shared" si="0"/>
        <v>1093133</v>
      </c>
      <c r="I12" s="34">
        <v>1093133</v>
      </c>
      <c r="J12" s="35"/>
    </row>
    <row r="13" spans="3:10" s="1" customFormat="1" ht="24.6" customHeight="1">
      <c r="C13" s="10"/>
      <c r="D13" s="34"/>
      <c r="E13" s="19"/>
      <c r="F13" s="19"/>
      <c r="G13" s="19"/>
      <c r="H13" s="19">
        <f t="shared" si="0"/>
        <v>0</v>
      </c>
      <c r="I13" s="19"/>
      <c r="J13" s="35"/>
    </row>
    <row r="14" spans="3:10" s="1" customFormat="1" ht="22.05" customHeight="1">
      <c r="C14" s="31" t="s">
        <v>9</v>
      </c>
      <c r="D14" s="34">
        <f t="shared" ref="D14:I14" si="1">SUM(D5:D13)</f>
        <v>2725664909</v>
      </c>
      <c r="E14" s="34">
        <f t="shared" si="1"/>
        <v>482908500</v>
      </c>
      <c r="F14" s="34">
        <f t="shared" si="1"/>
        <v>393457636</v>
      </c>
      <c r="G14" s="34">
        <f t="shared" si="1"/>
        <v>0</v>
      </c>
      <c r="H14" s="34">
        <f t="shared" si="1"/>
        <v>3602031045</v>
      </c>
      <c r="I14" s="34">
        <f t="shared" si="1"/>
        <v>3208573409</v>
      </c>
      <c r="J14" s="35"/>
    </row>
    <row r="15" spans="3:10" s="1" customFormat="1" ht="4.95" customHeight="1">
      <c r="C15" s="37"/>
      <c r="D15" s="12"/>
      <c r="E15" s="12"/>
      <c r="F15" s="12"/>
      <c r="G15" s="12"/>
      <c r="H15" s="12"/>
      <c r="I15" s="12"/>
      <c r="J15" s="12"/>
    </row>
    <row r="16" spans="3:10" ht="6.6" customHeight="1">
      <c r="C16" s="5"/>
      <c r="D16" s="5"/>
      <c r="E16" s="5"/>
      <c r="F16" s="5"/>
      <c r="G16" s="5"/>
      <c r="H16" s="5"/>
      <c r="I16" s="5"/>
    </row>
    <row r="17" ht="1.95" customHeight="1"/>
  </sheetData>
  <mergeCells count="7">
    <mergeCell ref="I3:I4"/>
    <mergeCell ref="C3:C4"/>
    <mergeCell ref="D3:D4"/>
    <mergeCell ref="E3:E4"/>
    <mergeCell ref="F3:F4"/>
    <mergeCell ref="G3:G4"/>
    <mergeCell ref="H3:H4"/>
  </mergeCells>
  <phoneticPr fontId="2"/>
  <printOptions horizontalCentered="1"/>
  <pageMargins left="0.19685039370078741" right="0.19685039370078741" top="0.39370078740157483" bottom="0.15748031496062992" header="0.31496062992125984" footer="0.31496062992125984"/>
  <pageSetup paperSize="9" scale="11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C9D3BBE-A1E8-418B-BC88-B8F518A0D75B}">
            <xm:f>有形固定資産!$J$7="単位：千円"</xm:f>
            <x14:dxf>
              <numFmt numFmtId="178" formatCode="#,##0,;&quot;△ &quot;#,##0,;\-"/>
            </x14:dxf>
          </x14:cfRule>
          <xm:sqref>D5:I14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1:L25"/>
  <sheetViews>
    <sheetView showGridLines="0" zoomScale="90" zoomScaleNormal="90" zoomScaleSheetLayoutView="70" workbookViewId="0"/>
  </sheetViews>
  <sheetFormatPr defaultRowHeight="13.2" outlineLevelRow="1"/>
  <cols>
    <col min="1" max="1" width="3.21875" customWidth="1"/>
    <col min="2" max="2" width="0.88671875" customWidth="1"/>
    <col min="3" max="3" width="30.77734375" customWidth="1"/>
    <col min="4" max="8" width="15.77734375" customWidth="1"/>
    <col min="9" max="9" width="0.88671875" customWidth="1"/>
    <col min="10" max="10" width="13.109375" customWidth="1"/>
  </cols>
  <sheetData>
    <row r="1" spans="3:12" ht="27" customHeight="1"/>
    <row r="2" spans="3:12" ht="19.5" customHeight="1">
      <c r="C2" s="38" t="s">
        <v>86</v>
      </c>
      <c r="D2" s="39"/>
      <c r="E2" s="39"/>
      <c r="F2" s="39"/>
      <c r="G2" s="39"/>
      <c r="H2" s="39" t="str">
        <f>有形固定資産!$J$7</f>
        <v>単位：円</v>
      </c>
      <c r="I2" s="2"/>
      <c r="J2" s="2"/>
      <c r="K2" s="2"/>
      <c r="L2" s="2"/>
    </row>
    <row r="3" spans="3:12" s="1" customFormat="1" ht="21" customHeight="1">
      <c r="C3" s="177" t="s">
        <v>72</v>
      </c>
      <c r="D3" s="179" t="s">
        <v>4</v>
      </c>
      <c r="E3" s="180"/>
      <c r="F3" s="179" t="s">
        <v>7</v>
      </c>
      <c r="G3" s="180"/>
      <c r="H3" s="177" t="s">
        <v>73</v>
      </c>
    </row>
    <row r="4" spans="3:12" s="1" customFormat="1" ht="21.6">
      <c r="C4" s="178"/>
      <c r="D4" s="13" t="s">
        <v>74</v>
      </c>
      <c r="E4" s="13" t="s">
        <v>75</v>
      </c>
      <c r="F4" s="13" t="s">
        <v>74</v>
      </c>
      <c r="G4" s="13" t="s">
        <v>75</v>
      </c>
      <c r="H4" s="178"/>
    </row>
    <row r="5" spans="3:12" s="1" customFormat="1" ht="20.100000000000001" customHeight="1">
      <c r="C5" s="40" t="s">
        <v>76</v>
      </c>
      <c r="D5" s="41"/>
      <c r="E5" s="41"/>
      <c r="F5" s="41"/>
      <c r="G5" s="41"/>
      <c r="H5" s="42"/>
    </row>
    <row r="6" spans="3:12" s="1" customFormat="1" ht="20.100000000000001" customHeight="1">
      <c r="C6" s="40" t="s">
        <v>234</v>
      </c>
      <c r="D6" s="41">
        <v>0</v>
      </c>
      <c r="E6" s="41">
        <v>0</v>
      </c>
      <c r="F6" s="41">
        <v>0</v>
      </c>
      <c r="G6" s="41">
        <v>0</v>
      </c>
      <c r="H6" s="42">
        <v>0</v>
      </c>
    </row>
    <row r="7" spans="3:12" s="1" customFormat="1" ht="20.100000000000001" hidden="1" customHeight="1" outlineLevel="1">
      <c r="C7" s="11" t="s">
        <v>77</v>
      </c>
      <c r="D7" s="43"/>
      <c r="E7" s="43"/>
      <c r="F7" s="43"/>
      <c r="G7" s="43"/>
      <c r="H7" s="43"/>
    </row>
    <row r="8" spans="3:12" s="1" customFormat="1" ht="20.100000000000001" hidden="1" customHeight="1" outlineLevel="1">
      <c r="C8" s="11" t="s">
        <v>78</v>
      </c>
      <c r="D8" s="43"/>
      <c r="E8" s="43"/>
      <c r="F8" s="43"/>
      <c r="G8" s="43"/>
      <c r="H8" s="43"/>
    </row>
    <row r="9" spans="3:12" s="1" customFormat="1" ht="20.100000000000001" hidden="1" customHeight="1" outlineLevel="1">
      <c r="C9" s="11" t="s">
        <v>87</v>
      </c>
      <c r="D9" s="43"/>
      <c r="E9" s="43"/>
      <c r="F9" s="43"/>
      <c r="G9" s="43"/>
      <c r="H9" s="43"/>
    </row>
    <row r="10" spans="3:12" s="1" customFormat="1" ht="20.100000000000001" hidden="1" customHeight="1" outlineLevel="1">
      <c r="C10" s="11" t="s">
        <v>79</v>
      </c>
      <c r="D10" s="43"/>
      <c r="E10" s="43"/>
      <c r="F10" s="43"/>
      <c r="G10" s="43"/>
      <c r="H10" s="43"/>
    </row>
    <row r="11" spans="3:12" s="1" customFormat="1" ht="20.100000000000001" hidden="1" customHeight="1" outlineLevel="1">
      <c r="C11" s="11" t="s">
        <v>80</v>
      </c>
      <c r="D11" s="43"/>
      <c r="E11" s="43"/>
      <c r="F11" s="43"/>
      <c r="G11" s="43"/>
      <c r="H11" s="43"/>
    </row>
    <row r="12" spans="3:12" s="1" customFormat="1" ht="20.100000000000001" hidden="1" customHeight="1" outlineLevel="1">
      <c r="C12" s="11" t="s">
        <v>87</v>
      </c>
      <c r="D12" s="43"/>
      <c r="E12" s="43"/>
      <c r="F12" s="43"/>
      <c r="G12" s="43"/>
      <c r="H12" s="43"/>
    </row>
    <row r="13" spans="3:12" s="1" customFormat="1" ht="20.100000000000001" hidden="1" customHeight="1" outlineLevel="1">
      <c r="C13" s="11" t="s">
        <v>81</v>
      </c>
      <c r="D13" s="43"/>
      <c r="E13" s="43"/>
      <c r="F13" s="43"/>
      <c r="G13" s="43"/>
      <c r="H13" s="43"/>
    </row>
    <row r="14" spans="3:12" s="1" customFormat="1" ht="20.100000000000001" hidden="1" customHeight="1" outlineLevel="1">
      <c r="C14" s="11" t="s">
        <v>82</v>
      </c>
      <c r="D14" s="43"/>
      <c r="E14" s="43"/>
      <c r="F14" s="43"/>
      <c r="G14" s="43"/>
      <c r="H14" s="43"/>
    </row>
    <row r="15" spans="3:12" s="1" customFormat="1" ht="20.100000000000001" hidden="1" customHeight="1" outlineLevel="1">
      <c r="C15" s="11" t="s">
        <v>87</v>
      </c>
      <c r="D15" s="43"/>
      <c r="E15" s="43"/>
      <c r="F15" s="43"/>
      <c r="G15" s="43"/>
      <c r="H15" s="43"/>
    </row>
    <row r="16" spans="3:12" s="1" customFormat="1" ht="20.100000000000001" hidden="1" customHeight="1" outlineLevel="1">
      <c r="C16" s="11" t="s">
        <v>83</v>
      </c>
      <c r="D16" s="43"/>
      <c r="E16" s="43"/>
      <c r="F16" s="43"/>
      <c r="G16" s="43"/>
      <c r="H16" s="43"/>
    </row>
    <row r="17" spans="3:12" s="1" customFormat="1" ht="20.100000000000001" hidden="1" customHeight="1" outlineLevel="1">
      <c r="C17" s="11" t="s">
        <v>84</v>
      </c>
      <c r="D17" s="43"/>
      <c r="E17" s="43"/>
      <c r="F17" s="43"/>
      <c r="G17" s="43"/>
      <c r="H17" s="43"/>
    </row>
    <row r="18" spans="3:12" s="1" customFormat="1" ht="20.100000000000001" hidden="1" customHeight="1" outlineLevel="1">
      <c r="C18" s="11" t="s">
        <v>87</v>
      </c>
      <c r="D18" s="43"/>
      <c r="E18" s="43"/>
      <c r="F18" s="43"/>
      <c r="G18" s="43"/>
      <c r="H18" s="43"/>
    </row>
    <row r="19" spans="3:12" s="1" customFormat="1" ht="20.100000000000001" customHeight="1" collapsed="1">
      <c r="C19" s="11" t="s">
        <v>85</v>
      </c>
      <c r="D19" s="43"/>
      <c r="E19" s="43"/>
      <c r="F19" s="43"/>
      <c r="G19" s="43"/>
      <c r="H19" s="43"/>
    </row>
    <row r="20" spans="3:12" s="1" customFormat="1" ht="20.100000000000001" customHeight="1">
      <c r="C20" s="11" t="s">
        <v>236</v>
      </c>
      <c r="D20" s="43">
        <v>0</v>
      </c>
      <c r="E20" s="43">
        <v>0</v>
      </c>
      <c r="F20" s="43">
        <v>23770</v>
      </c>
      <c r="G20" s="43">
        <v>0</v>
      </c>
      <c r="H20" s="43">
        <v>23770</v>
      </c>
    </row>
    <row r="21" spans="3:12" s="1" customFormat="1" ht="20.100000000000001" customHeight="1">
      <c r="C21" s="11"/>
      <c r="D21" s="43"/>
      <c r="E21" s="43"/>
      <c r="F21" s="43"/>
      <c r="G21" s="43"/>
      <c r="H21" s="43"/>
    </row>
    <row r="22" spans="3:12" s="1" customFormat="1" ht="20.100000000000001" customHeight="1">
      <c r="C22" s="9" t="s">
        <v>9</v>
      </c>
      <c r="D22" s="19">
        <f>SUM(D5:D21)</f>
        <v>0</v>
      </c>
      <c r="E22" s="19">
        <f>SUM(E5:E21)</f>
        <v>0</v>
      </c>
      <c r="F22" s="19">
        <f>SUM(F5:F21)</f>
        <v>23770</v>
      </c>
      <c r="G22" s="19">
        <f>SUM(G5:G21)</f>
        <v>0</v>
      </c>
      <c r="H22" s="19">
        <f>SUM(H5:H21)</f>
        <v>23770</v>
      </c>
    </row>
    <row r="23" spans="3:12" ht="3.75" customHeight="1">
      <c r="C23" s="14"/>
      <c r="D23" s="15"/>
      <c r="E23" s="15"/>
      <c r="F23" s="15"/>
      <c r="G23" s="15"/>
      <c r="H23" s="15"/>
      <c r="I23" s="16"/>
      <c r="J23" s="16"/>
      <c r="K23" s="16"/>
      <c r="L23" s="3"/>
    </row>
    <row r="24" spans="3:12">
      <c r="D24" s="16"/>
      <c r="E24" s="16"/>
      <c r="F24" s="16"/>
      <c r="G24" s="16"/>
      <c r="H24" s="16"/>
      <c r="I24" s="16"/>
      <c r="J24" s="16"/>
    </row>
    <row r="25" spans="3:12">
      <c r="D25" s="5"/>
      <c r="E25" s="5"/>
      <c r="F25" s="5"/>
      <c r="G25" s="5"/>
      <c r="H25" s="5"/>
      <c r="I25" s="5"/>
      <c r="J25" s="5"/>
    </row>
  </sheetData>
  <mergeCells count="4">
    <mergeCell ref="C3:C4"/>
    <mergeCell ref="D3:E3"/>
    <mergeCell ref="F3:G3"/>
    <mergeCell ref="H3:H4"/>
  </mergeCells>
  <phoneticPr fontId="2"/>
  <printOptions horizontalCentered="1"/>
  <pageMargins left="0.11811023622047245" right="0.11811023622047245" top="0" bottom="0" header="0.31496062992125984" footer="0.31496062992125984"/>
  <pageSetup paperSize="9" scale="1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46097C1-CDCC-44E0-9802-40FEF02E9C06}">
            <xm:f>有形固定資産!$J$7="単位：千円"</xm:f>
            <x14:dxf>
              <numFmt numFmtId="178" formatCode="#,##0,;&quot;△ &quot;#,##0,;\-"/>
            </x14:dxf>
          </x14:cfRule>
          <xm:sqref>D5:H22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H27"/>
  <sheetViews>
    <sheetView showGridLines="0" zoomScale="90" zoomScaleNormal="90" zoomScaleSheetLayoutView="85" workbookViewId="0"/>
  </sheetViews>
  <sheetFormatPr defaultRowHeight="13.2" outlineLevelRow="1"/>
  <cols>
    <col min="1" max="1" width="1" customWidth="1"/>
    <col min="2" max="4" width="18.6640625" customWidth="1"/>
    <col min="5" max="5" width="3.44140625" customWidth="1"/>
    <col min="6" max="8" width="18.6640625" customWidth="1"/>
    <col min="9" max="9" width="1.77734375" customWidth="1"/>
  </cols>
  <sheetData>
    <row r="2" spans="2:8" ht="19.5" customHeight="1">
      <c r="B2" t="s">
        <v>88</v>
      </c>
      <c r="C2" s="2"/>
      <c r="D2" s="4" t="str">
        <f>有形固定資産!$J$7</f>
        <v>単位：円</v>
      </c>
      <c r="E2" s="2"/>
      <c r="F2" s="16" t="s">
        <v>89</v>
      </c>
      <c r="G2" s="2"/>
      <c r="H2" s="4" t="str">
        <f>有形固定資産!$J$7</f>
        <v>単位：円</v>
      </c>
    </row>
    <row r="3" spans="2:8" s="1" customFormat="1" ht="30" customHeight="1">
      <c r="B3" s="13" t="s">
        <v>72</v>
      </c>
      <c r="C3" s="13" t="s">
        <v>90</v>
      </c>
      <c r="D3" s="13" t="s">
        <v>91</v>
      </c>
      <c r="E3" s="45"/>
      <c r="F3" s="13" t="s">
        <v>72</v>
      </c>
      <c r="G3" s="13" t="s">
        <v>90</v>
      </c>
      <c r="H3" s="13" t="s">
        <v>91</v>
      </c>
    </row>
    <row r="4" spans="2:8" s="1" customFormat="1" ht="16.2" customHeight="1">
      <c r="B4" s="46" t="s">
        <v>92</v>
      </c>
      <c r="C4" s="47"/>
      <c r="D4" s="47"/>
      <c r="E4" s="45"/>
      <c r="F4" s="46" t="s">
        <v>92</v>
      </c>
      <c r="G4" s="47"/>
      <c r="H4" s="47"/>
    </row>
    <row r="5" spans="2:8" s="1" customFormat="1" ht="16.2" hidden="1" customHeight="1" outlineLevel="1">
      <c r="B5" s="48" t="s">
        <v>93</v>
      </c>
      <c r="C5" s="49"/>
      <c r="D5" s="49"/>
      <c r="E5" s="45"/>
      <c r="F5" s="48" t="s">
        <v>93</v>
      </c>
      <c r="G5" s="49"/>
      <c r="H5" s="49"/>
    </row>
    <row r="6" spans="2:8" s="1" customFormat="1" ht="19.95" hidden="1" customHeight="1" outlineLevel="1">
      <c r="B6" s="11" t="s">
        <v>94</v>
      </c>
      <c r="C6" s="19"/>
      <c r="D6" s="19"/>
      <c r="E6" s="45"/>
      <c r="F6" s="11" t="s">
        <v>94</v>
      </c>
      <c r="G6" s="19"/>
      <c r="H6" s="19"/>
    </row>
    <row r="7" spans="2:8" s="1" customFormat="1" ht="19.95" customHeight="1" collapsed="1">
      <c r="B7" s="10" t="s">
        <v>85</v>
      </c>
      <c r="C7" s="19"/>
      <c r="D7" s="19"/>
      <c r="E7" s="45"/>
      <c r="F7" s="10" t="s">
        <v>85</v>
      </c>
      <c r="G7" s="19"/>
      <c r="H7" s="19"/>
    </row>
    <row r="8" spans="2:8" s="1" customFormat="1" ht="19.95" customHeight="1">
      <c r="B8" s="50" t="s">
        <v>235</v>
      </c>
      <c r="C8" s="19">
        <v>0</v>
      </c>
      <c r="D8" s="19">
        <v>0</v>
      </c>
      <c r="E8" s="45"/>
      <c r="F8" s="50" t="s">
        <v>235</v>
      </c>
      <c r="G8" s="19">
        <v>0</v>
      </c>
      <c r="H8" s="19">
        <v>0</v>
      </c>
    </row>
    <row r="9" spans="2:8" s="1" customFormat="1" ht="19.95" customHeight="1" thickBot="1">
      <c r="B9" s="51" t="s">
        <v>95</v>
      </c>
      <c r="C9" s="52">
        <f>SUM(C4:C8)</f>
        <v>0</v>
      </c>
      <c r="D9" s="52">
        <f>SUM(D4:D8)</f>
        <v>0</v>
      </c>
      <c r="E9" s="45"/>
      <c r="F9" s="51" t="s">
        <v>95</v>
      </c>
      <c r="G9" s="52">
        <f>SUM(G4:G8)</f>
        <v>0</v>
      </c>
      <c r="H9" s="52">
        <f>SUM(H4:H8)</f>
        <v>0</v>
      </c>
    </row>
    <row r="10" spans="2:8" s="1" customFormat="1" ht="16.2" customHeight="1" thickTop="1">
      <c r="B10" s="53" t="s">
        <v>96</v>
      </c>
      <c r="C10" s="54"/>
      <c r="D10" s="54"/>
      <c r="E10" s="45"/>
      <c r="F10" s="53" t="s">
        <v>96</v>
      </c>
      <c r="G10" s="54"/>
      <c r="H10" s="54"/>
    </row>
    <row r="11" spans="2:8" s="1" customFormat="1" ht="16.2" customHeight="1">
      <c r="B11" s="53" t="s">
        <v>97</v>
      </c>
      <c r="C11" s="54"/>
      <c r="D11" s="54"/>
      <c r="E11" s="45"/>
      <c r="F11" s="53" t="s">
        <v>97</v>
      </c>
      <c r="G11" s="54"/>
      <c r="H11" s="54"/>
    </row>
    <row r="12" spans="2:8" s="1" customFormat="1" ht="19.95" customHeight="1">
      <c r="B12" s="11" t="s">
        <v>194</v>
      </c>
      <c r="C12" s="19">
        <v>6504274</v>
      </c>
      <c r="D12" s="19">
        <v>424729</v>
      </c>
      <c r="E12" s="45"/>
      <c r="F12" s="11" t="s">
        <v>194</v>
      </c>
      <c r="G12" s="19">
        <v>6979281</v>
      </c>
      <c r="H12" s="19">
        <v>455746</v>
      </c>
    </row>
    <row r="13" spans="2:8" s="1" customFormat="1" ht="19.95" customHeight="1">
      <c r="B13" s="11" t="s">
        <v>195</v>
      </c>
      <c r="C13" s="19">
        <v>0</v>
      </c>
      <c r="D13" s="19">
        <v>0</v>
      </c>
      <c r="E13" s="45"/>
      <c r="F13" s="11" t="s">
        <v>195</v>
      </c>
      <c r="G13" s="19">
        <v>50000</v>
      </c>
      <c r="H13" s="19">
        <v>3265</v>
      </c>
    </row>
    <row r="14" spans="2:8" s="1" customFormat="1" ht="19.95" customHeight="1">
      <c r="B14" s="11" t="s">
        <v>98</v>
      </c>
      <c r="C14" s="19">
        <v>12484060</v>
      </c>
      <c r="D14" s="19">
        <v>815209</v>
      </c>
      <c r="E14" s="45"/>
      <c r="F14" s="11" t="s">
        <v>98</v>
      </c>
      <c r="G14" s="19">
        <v>4129984</v>
      </c>
      <c r="H14" s="19">
        <v>269688</v>
      </c>
    </row>
    <row r="15" spans="2:8" s="1" customFormat="1" ht="19.95" customHeight="1">
      <c r="B15" s="11" t="s">
        <v>193</v>
      </c>
      <c r="C15" s="19">
        <v>326200</v>
      </c>
      <c r="D15" s="19">
        <v>21301</v>
      </c>
      <c r="E15" s="45"/>
      <c r="F15" s="11" t="s">
        <v>193</v>
      </c>
      <c r="G15" s="19">
        <v>284700</v>
      </c>
      <c r="H15" s="19">
        <v>18591</v>
      </c>
    </row>
    <row r="16" spans="2:8" s="1" customFormat="1" ht="19.95" customHeight="1">
      <c r="B16" s="53" t="s">
        <v>196</v>
      </c>
      <c r="C16" s="54">
        <v>1355073</v>
      </c>
      <c r="D16" s="54">
        <v>88486</v>
      </c>
      <c r="E16" s="45"/>
      <c r="F16" s="53" t="s">
        <v>196</v>
      </c>
      <c r="G16" s="54">
        <v>456216</v>
      </c>
      <c r="H16" s="54">
        <v>29791</v>
      </c>
    </row>
    <row r="17" spans="2:8" s="1" customFormat="1" ht="19.95" customHeight="1">
      <c r="B17" s="11" t="s">
        <v>99</v>
      </c>
      <c r="C17" s="19"/>
      <c r="D17" s="19"/>
      <c r="E17" s="45"/>
      <c r="F17" s="11" t="s">
        <v>99</v>
      </c>
      <c r="G17" s="19"/>
      <c r="H17" s="19"/>
    </row>
    <row r="18" spans="2:8" s="1" customFormat="1" ht="19.95" customHeight="1">
      <c r="B18" s="11" t="s">
        <v>197</v>
      </c>
      <c r="C18" s="19">
        <v>23000</v>
      </c>
      <c r="D18" s="19">
        <v>1502</v>
      </c>
      <c r="E18" s="45"/>
      <c r="F18" s="11" t="s">
        <v>197</v>
      </c>
      <c r="G18" s="19">
        <v>0</v>
      </c>
      <c r="H18" s="19">
        <v>0</v>
      </c>
    </row>
    <row r="19" spans="2:8" s="1" customFormat="1" ht="19.95" customHeight="1">
      <c r="B19" s="11" t="s">
        <v>100</v>
      </c>
      <c r="C19" s="19">
        <v>0</v>
      </c>
      <c r="D19" s="19">
        <v>0</v>
      </c>
      <c r="E19" s="45"/>
      <c r="F19" s="11" t="s">
        <v>100</v>
      </c>
      <c r="G19" s="19">
        <v>180300</v>
      </c>
      <c r="H19" s="19">
        <v>11774</v>
      </c>
    </row>
    <row r="20" spans="2:8" s="1" customFormat="1" ht="19.95" customHeight="1">
      <c r="B20" s="11" t="s">
        <v>198</v>
      </c>
      <c r="C20" s="19">
        <v>0</v>
      </c>
      <c r="D20" s="19">
        <v>0</v>
      </c>
      <c r="E20" s="45"/>
      <c r="F20" s="11" t="s">
        <v>198</v>
      </c>
      <c r="G20" s="19">
        <v>0</v>
      </c>
      <c r="H20" s="19">
        <v>0</v>
      </c>
    </row>
    <row r="21" spans="2:8" s="1" customFormat="1" ht="19.95" customHeight="1">
      <c r="B21" s="11" t="s">
        <v>199</v>
      </c>
      <c r="C21" s="19">
        <v>0</v>
      </c>
      <c r="D21" s="19">
        <v>0</v>
      </c>
      <c r="E21" s="45"/>
      <c r="F21" s="11" t="s">
        <v>199</v>
      </c>
      <c r="G21" s="19">
        <v>12675</v>
      </c>
      <c r="H21" s="19">
        <v>828</v>
      </c>
    </row>
    <row r="22" spans="2:8" s="1" customFormat="1" ht="19.95" customHeight="1">
      <c r="B22" s="53"/>
      <c r="C22" s="54"/>
      <c r="D22" s="54"/>
      <c r="E22" s="45"/>
      <c r="F22" s="53"/>
      <c r="G22" s="54"/>
      <c r="H22" s="54"/>
    </row>
    <row r="23" spans="2:8" s="1" customFormat="1" ht="19.95" customHeight="1" thickBot="1">
      <c r="B23" s="51" t="s">
        <v>95</v>
      </c>
      <c r="C23" s="52">
        <f>SUM(C11:C22)</f>
        <v>20692607</v>
      </c>
      <c r="D23" s="52">
        <f>SUM(D11:D22)</f>
        <v>1351227</v>
      </c>
      <c r="E23" s="45"/>
      <c r="F23" s="51" t="s">
        <v>95</v>
      </c>
      <c r="G23" s="52">
        <f>SUM(G11:G22)</f>
        <v>12093156</v>
      </c>
      <c r="H23" s="52">
        <f>SUM(H11:H22)</f>
        <v>789683</v>
      </c>
    </row>
    <row r="24" spans="2:8" s="1" customFormat="1" ht="19.95" customHeight="1" thickTop="1">
      <c r="B24" s="44" t="s">
        <v>9</v>
      </c>
      <c r="C24" s="49">
        <f>SUM(C9,C23)</f>
        <v>20692607</v>
      </c>
      <c r="D24" s="49">
        <f>SUM(D9,D23)</f>
        <v>1351227</v>
      </c>
      <c r="E24" s="45"/>
      <c r="F24" s="44" t="s">
        <v>9</v>
      </c>
      <c r="G24" s="49">
        <f>SUM(G9,G23)</f>
        <v>12093156</v>
      </c>
      <c r="H24" s="49">
        <f>SUM(H9,H23)</f>
        <v>789683</v>
      </c>
    </row>
    <row r="25" spans="2:8" ht="6.75" customHeight="1">
      <c r="B25" s="14"/>
      <c r="C25" s="15"/>
      <c r="D25" s="15"/>
      <c r="E25" s="16"/>
      <c r="F25" s="16"/>
      <c r="G25" s="16"/>
      <c r="H25" s="3"/>
    </row>
    <row r="26" spans="2:8" ht="18.75" customHeight="1">
      <c r="C26" s="16"/>
      <c r="D26" s="16"/>
      <c r="E26" s="16"/>
      <c r="F26" s="16"/>
      <c r="G26" s="16"/>
      <c r="H26" s="3"/>
    </row>
    <row r="27" spans="2:8">
      <c r="C27" s="5"/>
      <c r="D27" s="5"/>
      <c r="E27" s="5"/>
      <c r="F27" s="5"/>
    </row>
  </sheetData>
  <phoneticPr fontId="2"/>
  <printOptions horizontalCentered="1"/>
  <pageMargins left="0.59055118110236227" right="0.11811023622047245" top="0.59055118110236227" bottom="0.59055118110236227" header="0.31496062992125984" footer="0.31496062992125984"/>
  <pageSetup paperSize="9" scale="11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09AE771-AFD2-411F-9439-11AEA8C62245}">
            <xm:f>有形固定資産!$J$7="単位：千円"</xm:f>
            <x14:dxf>
              <numFmt numFmtId="178" formatCode="#,##0,;&quot;△ &quot;#,##0,;\-"/>
            </x14:dxf>
          </x14:cfRule>
          <xm:sqref>C4:D24 G4:H24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L20"/>
  <sheetViews>
    <sheetView showGridLines="0" zoomScale="115" zoomScaleNormal="115" zoomScaleSheetLayoutView="85" workbookViewId="0"/>
  </sheetViews>
  <sheetFormatPr defaultRowHeight="13.2"/>
  <cols>
    <col min="1" max="1" width="1.77734375" customWidth="1"/>
    <col min="2" max="2" width="12" customWidth="1"/>
    <col min="3" max="3" width="12.77734375" customWidth="1"/>
    <col min="4" max="4" width="11.6640625" customWidth="1"/>
    <col min="5" max="12" width="9.88671875" customWidth="1"/>
    <col min="13" max="13" width="0.6640625" customWidth="1"/>
    <col min="14" max="14" width="5.33203125" customWidth="1"/>
  </cols>
  <sheetData>
    <row r="1" spans="2:12" ht="16.5" customHeight="1"/>
    <row r="2" spans="2:12">
      <c r="B2" s="55" t="s">
        <v>101</v>
      </c>
    </row>
    <row r="3" spans="2:12">
      <c r="B3" s="55" t="s">
        <v>102</v>
      </c>
      <c r="C3" s="56"/>
      <c r="D3" s="57"/>
      <c r="E3" s="57"/>
      <c r="F3" s="57"/>
      <c r="G3" s="57"/>
      <c r="H3" s="57"/>
      <c r="I3" s="57"/>
      <c r="J3" s="57"/>
      <c r="K3" s="57"/>
      <c r="L3" s="58" t="str">
        <f>有形固定資産!$J$7</f>
        <v>単位：円</v>
      </c>
    </row>
    <row r="4" spans="2:12" ht="15.9" customHeight="1">
      <c r="B4" s="183" t="s">
        <v>68</v>
      </c>
      <c r="C4" s="181" t="s">
        <v>103</v>
      </c>
      <c r="D4" s="59"/>
      <c r="E4" s="186" t="s">
        <v>104</v>
      </c>
      <c r="F4" s="183" t="s">
        <v>105</v>
      </c>
      <c r="G4" s="183" t="s">
        <v>106</v>
      </c>
      <c r="H4" s="183" t="s">
        <v>107</v>
      </c>
      <c r="I4" s="181" t="s">
        <v>108</v>
      </c>
      <c r="J4" s="60"/>
      <c r="K4" s="61"/>
      <c r="L4" s="183" t="s">
        <v>109</v>
      </c>
    </row>
    <row r="5" spans="2:12" ht="15.9" customHeight="1">
      <c r="B5" s="185"/>
      <c r="C5" s="184"/>
      <c r="D5" s="62" t="s">
        <v>110</v>
      </c>
      <c r="E5" s="187"/>
      <c r="F5" s="184"/>
      <c r="G5" s="184"/>
      <c r="H5" s="184"/>
      <c r="I5" s="182"/>
      <c r="J5" s="63" t="s">
        <v>111</v>
      </c>
      <c r="K5" s="63" t="s">
        <v>112</v>
      </c>
      <c r="L5" s="184"/>
    </row>
    <row r="6" spans="2:12" ht="24.9" customHeight="1">
      <c r="B6" s="64" t="s">
        <v>113</v>
      </c>
      <c r="C6" s="65"/>
      <c r="D6" s="66"/>
      <c r="E6" s="67"/>
      <c r="F6" s="65"/>
      <c r="G6" s="65"/>
      <c r="H6" s="65"/>
      <c r="I6" s="65"/>
      <c r="J6" s="65"/>
      <c r="K6" s="65"/>
      <c r="L6" s="65"/>
    </row>
    <row r="7" spans="2:12" ht="24.9" customHeight="1">
      <c r="B7" s="64" t="s">
        <v>114</v>
      </c>
      <c r="C7" s="65">
        <v>216640796</v>
      </c>
      <c r="D7" s="66">
        <v>32639633</v>
      </c>
      <c r="E7" s="67">
        <v>129693016</v>
      </c>
      <c r="F7" s="65">
        <v>86947780</v>
      </c>
      <c r="G7" s="65">
        <v>0</v>
      </c>
      <c r="H7" s="65">
        <v>0</v>
      </c>
      <c r="I7" s="65">
        <v>0</v>
      </c>
      <c r="J7" s="65">
        <v>0</v>
      </c>
      <c r="K7" s="65">
        <v>0</v>
      </c>
      <c r="L7" s="65">
        <v>0</v>
      </c>
    </row>
    <row r="8" spans="2:12" ht="24.9" customHeight="1">
      <c r="B8" s="64" t="s">
        <v>115</v>
      </c>
      <c r="C8" s="65">
        <v>44730790</v>
      </c>
      <c r="D8" s="66">
        <v>22098436</v>
      </c>
      <c r="E8" s="67">
        <v>24232423</v>
      </c>
      <c r="F8" s="65">
        <v>20498367</v>
      </c>
      <c r="G8" s="65">
        <v>0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</row>
    <row r="9" spans="2:12" ht="24.9" customHeight="1">
      <c r="B9" s="64" t="s">
        <v>116</v>
      </c>
      <c r="C9" s="65">
        <v>3889044</v>
      </c>
      <c r="D9" s="66">
        <v>555510</v>
      </c>
      <c r="E9" s="67">
        <v>3889044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</row>
    <row r="10" spans="2:12" ht="24.9" customHeight="1">
      <c r="B10" s="64" t="s">
        <v>117</v>
      </c>
      <c r="C10" s="65">
        <v>745206345</v>
      </c>
      <c r="D10" s="66">
        <v>91182918</v>
      </c>
      <c r="E10" s="67">
        <v>389121149</v>
      </c>
      <c r="F10" s="65">
        <v>94252856</v>
      </c>
      <c r="G10" s="65">
        <v>261832340</v>
      </c>
      <c r="H10" s="65">
        <v>0</v>
      </c>
      <c r="I10" s="65">
        <v>0</v>
      </c>
      <c r="J10" s="65">
        <v>0</v>
      </c>
      <c r="K10" s="65">
        <v>0</v>
      </c>
      <c r="L10" s="65">
        <v>0</v>
      </c>
    </row>
    <row r="11" spans="2:12" ht="24.9" customHeight="1">
      <c r="B11" s="64" t="s">
        <v>118</v>
      </c>
      <c r="C11" s="65">
        <v>1726420034</v>
      </c>
      <c r="D11" s="66">
        <v>245834697</v>
      </c>
      <c r="E11" s="67">
        <v>4232771</v>
      </c>
      <c r="F11" s="65">
        <v>627398123</v>
      </c>
      <c r="G11" s="65">
        <v>1094789140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</row>
    <row r="12" spans="2:12" ht="24.9" customHeight="1">
      <c r="B12" s="64" t="s">
        <v>119</v>
      </c>
      <c r="C12" s="65">
        <v>346816935</v>
      </c>
      <c r="D12" s="66">
        <v>49323562</v>
      </c>
      <c r="E12" s="67">
        <v>189730265</v>
      </c>
      <c r="F12" s="65">
        <v>142546670</v>
      </c>
      <c r="G12" s="65">
        <v>0</v>
      </c>
      <c r="H12" s="65">
        <v>14540000</v>
      </c>
      <c r="I12" s="65">
        <v>0</v>
      </c>
      <c r="J12" s="65">
        <v>0</v>
      </c>
      <c r="K12" s="65">
        <v>0</v>
      </c>
      <c r="L12" s="65">
        <v>0</v>
      </c>
    </row>
    <row r="13" spans="2:12" ht="24.9" customHeight="1">
      <c r="B13" s="64" t="s">
        <v>120</v>
      </c>
      <c r="C13" s="65"/>
      <c r="D13" s="66"/>
      <c r="E13" s="67"/>
      <c r="F13" s="65"/>
      <c r="G13" s="65"/>
      <c r="H13" s="65"/>
      <c r="I13" s="65"/>
      <c r="J13" s="65"/>
      <c r="K13" s="65"/>
      <c r="L13" s="65"/>
    </row>
    <row r="14" spans="2:12" ht="24.9" customHeight="1">
      <c r="B14" s="64" t="s">
        <v>121</v>
      </c>
      <c r="C14" s="65">
        <v>4664807918</v>
      </c>
      <c r="D14" s="66">
        <v>428654199</v>
      </c>
      <c r="E14" s="67">
        <v>2495372962</v>
      </c>
      <c r="F14" s="65">
        <v>2169434956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</row>
    <row r="15" spans="2:12" ht="24.9" customHeight="1">
      <c r="B15" s="64" t="s">
        <v>122</v>
      </c>
      <c r="C15" s="65">
        <v>90429747</v>
      </c>
      <c r="D15" s="66">
        <v>17127045</v>
      </c>
      <c r="E15" s="67">
        <v>57609747</v>
      </c>
      <c r="F15" s="65">
        <v>0</v>
      </c>
      <c r="G15" s="65">
        <v>32820000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</row>
    <row r="16" spans="2:12" ht="24.9" customHeight="1">
      <c r="B16" s="64" t="s">
        <v>123</v>
      </c>
      <c r="C16" s="65">
        <v>0</v>
      </c>
      <c r="D16" s="66">
        <v>0</v>
      </c>
      <c r="E16" s="67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</row>
    <row r="17" spans="2:12" ht="24.9" customHeight="1">
      <c r="B17" s="64" t="s">
        <v>124</v>
      </c>
      <c r="C17" s="65">
        <v>0</v>
      </c>
      <c r="D17" s="66">
        <v>0</v>
      </c>
      <c r="E17" s="67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</row>
    <row r="18" spans="2:12" ht="24.9" customHeight="1">
      <c r="B18" s="68" t="s">
        <v>46</v>
      </c>
      <c r="C18" s="67">
        <f>SUM(C6:C17)</f>
        <v>7838941609</v>
      </c>
      <c r="D18" s="66">
        <f>SUM(D6:D17)</f>
        <v>887416000</v>
      </c>
      <c r="E18" s="67">
        <f t="shared" ref="E18:L18" si="0">SUM(E6:E17)</f>
        <v>3293881377</v>
      </c>
      <c r="F18" s="65">
        <f t="shared" si="0"/>
        <v>3141078752</v>
      </c>
      <c r="G18" s="65">
        <f t="shared" si="0"/>
        <v>1389441480</v>
      </c>
      <c r="H18" s="65">
        <f t="shared" si="0"/>
        <v>14540000</v>
      </c>
      <c r="I18" s="65">
        <f t="shared" si="0"/>
        <v>0</v>
      </c>
      <c r="J18" s="65">
        <f t="shared" si="0"/>
        <v>0</v>
      </c>
      <c r="K18" s="65">
        <f t="shared" si="0"/>
        <v>0</v>
      </c>
      <c r="L18" s="65">
        <f t="shared" si="0"/>
        <v>0</v>
      </c>
    </row>
    <row r="19" spans="2:12" ht="3.75" customHeight="1"/>
    <row r="20" spans="2:12" ht="12" customHeight="1"/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2"/>
  <printOptions horizontalCentered="1"/>
  <pageMargins left="0.11811023622047245" right="0.11811023622047245" top="0.35433070866141736" bottom="0.15748031496062992" header="0.31496062992125984" footer="0.31496062992125984"/>
  <pageSetup paperSize="9" scale="12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9FB1CE2B-9599-4247-BFD1-19B4B0627241}">
            <xm:f>有形固定資産!$J$7="単位：千円"</xm:f>
            <x14:dxf>
              <numFmt numFmtId="178" formatCode="#,##0,;&quot;△ &quot;#,##0,;\-"/>
            </x14:dxf>
          </x14:cfRule>
          <xm:sqref>C6:L18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19"/>
  <sheetViews>
    <sheetView showGridLines="0" zoomScaleNormal="100" zoomScaleSheetLayoutView="85" workbookViewId="0"/>
  </sheetViews>
  <sheetFormatPr defaultRowHeight="13.2"/>
  <cols>
    <col min="1" max="1" width="1.77734375" style="69" customWidth="1"/>
    <col min="2" max="2" width="20.6640625" style="69" customWidth="1"/>
    <col min="3" max="11" width="12.77734375" style="69" customWidth="1"/>
    <col min="12" max="12" width="0.88671875" style="69" customWidth="1"/>
    <col min="13" max="13" width="13.6640625" style="69" customWidth="1"/>
  </cols>
  <sheetData>
    <row r="1" spans="2:12" s="69" customFormat="1" ht="46.5" customHeight="1"/>
    <row r="2" spans="2:12" s="69" customFormat="1" ht="19.5" customHeight="1">
      <c r="B2" s="70" t="s">
        <v>125</v>
      </c>
      <c r="C2" s="71"/>
      <c r="D2" s="71"/>
      <c r="E2" s="71"/>
      <c r="F2" s="71"/>
      <c r="G2" s="71"/>
      <c r="H2" s="71"/>
      <c r="I2" s="71"/>
      <c r="J2" s="72" t="str">
        <f>有形固定資産!$J$7</f>
        <v>単位：円</v>
      </c>
      <c r="K2" s="71"/>
      <c r="L2" s="71"/>
    </row>
    <row r="3" spans="2:12" s="69" customFormat="1" ht="27" customHeight="1">
      <c r="B3" s="193" t="s">
        <v>103</v>
      </c>
      <c r="C3" s="203" t="s">
        <v>126</v>
      </c>
      <c r="D3" s="191" t="s">
        <v>127</v>
      </c>
      <c r="E3" s="191" t="s">
        <v>128</v>
      </c>
      <c r="F3" s="191" t="s">
        <v>129</v>
      </c>
      <c r="G3" s="191" t="s">
        <v>130</v>
      </c>
      <c r="H3" s="191" t="s">
        <v>131</v>
      </c>
      <c r="I3" s="191" t="s">
        <v>132</v>
      </c>
      <c r="J3" s="191" t="s">
        <v>133</v>
      </c>
      <c r="K3" s="201"/>
    </row>
    <row r="4" spans="2:12" s="69" customFormat="1" ht="18" customHeight="1">
      <c r="B4" s="194"/>
      <c r="C4" s="204"/>
      <c r="D4" s="192"/>
      <c r="E4" s="192"/>
      <c r="F4" s="192"/>
      <c r="G4" s="192"/>
      <c r="H4" s="192"/>
      <c r="I4" s="192"/>
      <c r="J4" s="192"/>
      <c r="K4" s="202"/>
    </row>
    <row r="5" spans="2:12" s="69" customFormat="1" ht="30" customHeight="1">
      <c r="B5" s="74">
        <f>SUM(C5:I5)</f>
        <v>7838941609</v>
      </c>
      <c r="C5" s="76">
        <v>6768507715</v>
      </c>
      <c r="D5" s="77">
        <v>841995752</v>
      </c>
      <c r="E5" s="77">
        <v>228235952</v>
      </c>
      <c r="F5" s="77">
        <v>202190</v>
      </c>
      <c r="G5" s="77">
        <v>0</v>
      </c>
      <c r="H5" s="77">
        <v>0</v>
      </c>
      <c r="I5" s="77">
        <v>0</v>
      </c>
      <c r="J5" s="149" t="s">
        <v>237</v>
      </c>
      <c r="K5" s="75"/>
    </row>
    <row r="6" spans="2:12" s="69" customFormat="1"/>
    <row r="7" spans="2:12" s="69" customFormat="1"/>
    <row r="8" spans="2:12" s="69" customFormat="1" ht="19.5" customHeight="1">
      <c r="B8" s="70" t="s">
        <v>134</v>
      </c>
      <c r="C8" s="71"/>
      <c r="D8" s="71"/>
      <c r="E8" s="71"/>
      <c r="F8" s="71"/>
      <c r="G8" s="71"/>
      <c r="H8" s="71"/>
      <c r="I8" s="71"/>
      <c r="J8" s="71"/>
      <c r="K8" s="72" t="str">
        <f>有形固定資産!$J$7</f>
        <v>単位：円</v>
      </c>
    </row>
    <row r="9" spans="2:12" s="69" customFormat="1">
      <c r="B9" s="193" t="s">
        <v>103</v>
      </c>
      <c r="C9" s="203" t="s">
        <v>135</v>
      </c>
      <c r="D9" s="191" t="s">
        <v>136</v>
      </c>
      <c r="E9" s="191" t="s">
        <v>137</v>
      </c>
      <c r="F9" s="191" t="s">
        <v>138</v>
      </c>
      <c r="G9" s="191" t="s">
        <v>139</v>
      </c>
      <c r="H9" s="191" t="s">
        <v>140</v>
      </c>
      <c r="I9" s="191" t="s">
        <v>141</v>
      </c>
      <c r="J9" s="191" t="s">
        <v>142</v>
      </c>
      <c r="K9" s="191" t="s">
        <v>143</v>
      </c>
    </row>
    <row r="10" spans="2:12" s="69" customFormat="1">
      <c r="B10" s="194"/>
      <c r="C10" s="204"/>
      <c r="D10" s="192"/>
      <c r="E10" s="192"/>
      <c r="F10" s="192"/>
      <c r="G10" s="192"/>
      <c r="H10" s="192"/>
      <c r="I10" s="192"/>
      <c r="J10" s="192"/>
      <c r="K10" s="192"/>
    </row>
    <row r="11" spans="2:12" s="69" customFormat="1" ht="34.200000000000003" customHeight="1">
      <c r="B11" s="74">
        <f>SUM(C11:K11)</f>
        <v>7838941609</v>
      </c>
      <c r="C11" s="76">
        <v>887416000</v>
      </c>
      <c r="D11" s="77">
        <v>837045059</v>
      </c>
      <c r="E11" s="77">
        <v>793942672</v>
      </c>
      <c r="F11" s="77">
        <v>774875174</v>
      </c>
      <c r="G11" s="77">
        <v>730490916</v>
      </c>
      <c r="H11" s="77">
        <v>2490475951</v>
      </c>
      <c r="I11" s="77">
        <v>1041646423</v>
      </c>
      <c r="J11" s="77">
        <v>283049414</v>
      </c>
      <c r="K11" s="77">
        <v>0</v>
      </c>
    </row>
    <row r="12" spans="2:12" s="69" customFormat="1"/>
    <row r="13" spans="2:12" s="69" customFormat="1"/>
    <row r="14" spans="2:12" s="69" customFormat="1" ht="19.5" customHeight="1">
      <c r="B14" s="70" t="s">
        <v>144</v>
      </c>
      <c r="E14" s="71"/>
      <c r="F14" s="71"/>
      <c r="G14" s="71"/>
      <c r="H14" s="72" t="str">
        <f>有形固定資産!$J$7</f>
        <v>単位：円</v>
      </c>
    </row>
    <row r="15" spans="2:12" s="69" customFormat="1" ht="13.2" customHeight="1">
      <c r="B15" s="193" t="s">
        <v>145</v>
      </c>
      <c r="C15" s="195" t="s">
        <v>146</v>
      </c>
      <c r="D15" s="196"/>
      <c r="E15" s="196"/>
      <c r="F15" s="196"/>
      <c r="G15" s="196"/>
      <c r="H15" s="197"/>
    </row>
    <row r="16" spans="2:12" s="69" customFormat="1" ht="20.25" customHeight="1">
      <c r="B16" s="194"/>
      <c r="C16" s="198"/>
      <c r="D16" s="199"/>
      <c r="E16" s="199"/>
      <c r="F16" s="199"/>
      <c r="G16" s="199"/>
      <c r="H16" s="200"/>
    </row>
    <row r="17" spans="2:8" s="69" customFormat="1" ht="32.4" customHeight="1">
      <c r="B17" s="78" t="s">
        <v>238</v>
      </c>
      <c r="C17" s="188"/>
      <c r="D17" s="189"/>
      <c r="E17" s="189"/>
      <c r="F17" s="189"/>
      <c r="G17" s="189"/>
      <c r="H17" s="190"/>
    </row>
    <row r="18" spans="2:8" s="69" customFormat="1" ht="9.75" customHeight="1"/>
    <row r="19" spans="2:8" s="69" customFormat="1"/>
  </sheetData>
  <mergeCells count="23"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  <mergeCell ref="B15:B16"/>
    <mergeCell ref="C15:H16"/>
    <mergeCell ref="H3:H4"/>
    <mergeCell ref="I3:I4"/>
    <mergeCell ref="J3:J4"/>
    <mergeCell ref="C17:H17"/>
    <mergeCell ref="H9:H10"/>
    <mergeCell ref="I9:I10"/>
    <mergeCell ref="J9:J10"/>
    <mergeCell ref="K9:K10"/>
  </mergeCells>
  <phoneticPr fontId="2"/>
  <printOptions horizontalCentered="1"/>
  <pageMargins left="0.19685039370078741" right="0.19685039370078741" top="0.27559055118110237" bottom="0.19685039370078741" header="0.59055118110236227" footer="0.39370078740157483"/>
  <pageSetup paperSize="9" scale="10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07AEFD9-F3E6-41DC-A686-D3B18148B2D0}">
            <xm:f>有形固定資産!$J$7="単位：千円"</xm:f>
            <x14:dxf>
              <numFmt numFmtId="178" formatCode="#,##0,;&quot;△ &quot;#,##0,;\-"/>
            </x14:dxf>
          </x14:cfRule>
          <xm:sqref>B17 B5:J5 B11:K11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G11"/>
  <sheetViews>
    <sheetView showGridLines="0" zoomScale="110" zoomScaleNormal="110" zoomScaleSheetLayoutView="85" workbookViewId="0"/>
  </sheetViews>
  <sheetFormatPr defaultRowHeight="13.2"/>
  <cols>
    <col min="1" max="1" width="5.109375" customWidth="1"/>
    <col min="2" max="7" width="16.6640625" customWidth="1"/>
    <col min="8" max="8" width="0.88671875" customWidth="1"/>
  </cols>
  <sheetData>
    <row r="1" spans="2:7" ht="49.5" customHeight="1"/>
    <row r="2" spans="2:7" ht="15.75" customHeight="1">
      <c r="B2" s="55" t="s">
        <v>147</v>
      </c>
      <c r="G2" s="8" t="str">
        <f>有形固定資産!$J$7</f>
        <v>単位：円</v>
      </c>
    </row>
    <row r="3" spans="2:7" s="1" customFormat="1" ht="23.1" customHeight="1">
      <c r="B3" s="177" t="s">
        <v>148</v>
      </c>
      <c r="C3" s="177" t="s">
        <v>149</v>
      </c>
      <c r="D3" s="177" t="s">
        <v>150</v>
      </c>
      <c r="E3" s="179" t="s">
        <v>151</v>
      </c>
      <c r="F3" s="180"/>
      <c r="G3" s="177" t="s">
        <v>152</v>
      </c>
    </row>
    <row r="4" spans="2:7" s="1" customFormat="1" ht="23.1" customHeight="1">
      <c r="B4" s="178"/>
      <c r="C4" s="178"/>
      <c r="D4" s="178"/>
      <c r="E4" s="13" t="s">
        <v>153</v>
      </c>
      <c r="F4" s="13" t="s">
        <v>154</v>
      </c>
      <c r="G4" s="178"/>
    </row>
    <row r="5" spans="2:7" s="1" customFormat="1" ht="27" customHeight="1">
      <c r="B5" s="11" t="s">
        <v>200</v>
      </c>
      <c r="C5" s="19">
        <v>1336641000</v>
      </c>
      <c r="D5" s="19">
        <v>0</v>
      </c>
      <c r="E5" s="19">
        <v>0</v>
      </c>
      <c r="F5" s="19">
        <v>79611000</v>
      </c>
      <c r="G5" s="19">
        <f>C5+D5-E5-F5</f>
        <v>1257030000</v>
      </c>
    </row>
    <row r="6" spans="2:7" s="1" customFormat="1" ht="27" customHeight="1">
      <c r="B6" s="11" t="s">
        <v>201</v>
      </c>
      <c r="C6" s="19">
        <v>0</v>
      </c>
      <c r="D6" s="19">
        <v>0</v>
      </c>
      <c r="E6" s="19">
        <v>0</v>
      </c>
      <c r="F6" s="19">
        <v>0</v>
      </c>
      <c r="G6" s="19">
        <f>C6+D6-E6-F6</f>
        <v>0</v>
      </c>
    </row>
    <row r="7" spans="2:7" s="1" customFormat="1" ht="27" customHeight="1">
      <c r="B7" s="11" t="s">
        <v>202</v>
      </c>
      <c r="C7" s="19">
        <v>94911347</v>
      </c>
      <c r="D7" s="19">
        <v>84778085</v>
      </c>
      <c r="E7" s="19">
        <v>94911347</v>
      </c>
      <c r="F7" s="19">
        <v>0</v>
      </c>
      <c r="G7" s="19">
        <f t="shared" ref="G7:G8" si="0">C7+D7-E7-F7</f>
        <v>84778085</v>
      </c>
    </row>
    <row r="8" spans="2:7" s="1" customFormat="1" ht="27" customHeight="1">
      <c r="B8" s="79" t="s">
        <v>239</v>
      </c>
      <c r="C8" s="19">
        <v>1396988</v>
      </c>
      <c r="D8" s="19">
        <v>1351227</v>
      </c>
      <c r="E8" s="19">
        <v>1396988</v>
      </c>
      <c r="F8" s="19">
        <v>0</v>
      </c>
      <c r="G8" s="19">
        <f t="shared" si="0"/>
        <v>1351227</v>
      </c>
    </row>
    <row r="9" spans="2:7" s="1" customFormat="1" ht="27" customHeight="1">
      <c r="B9" s="79" t="s">
        <v>240</v>
      </c>
      <c r="C9" s="19">
        <v>1089894</v>
      </c>
      <c r="D9" s="19">
        <v>789683</v>
      </c>
      <c r="E9" s="19">
        <v>1089894</v>
      </c>
      <c r="F9" s="19">
        <v>0</v>
      </c>
      <c r="G9" s="19">
        <f>C9+D9-E9-F9</f>
        <v>789683</v>
      </c>
    </row>
    <row r="10" spans="2:7" s="1" customFormat="1" ht="29.1" customHeight="1">
      <c r="B10" s="9" t="s">
        <v>9</v>
      </c>
      <c r="C10" s="19">
        <f>SUM(C5:C9)</f>
        <v>1434039229</v>
      </c>
      <c r="D10" s="19">
        <f t="shared" ref="D10:G10" si="1">SUM(D5:D9)</f>
        <v>86918995</v>
      </c>
      <c r="E10" s="19">
        <f t="shared" si="1"/>
        <v>97398229</v>
      </c>
      <c r="F10" s="19">
        <f t="shared" si="1"/>
        <v>79611000</v>
      </c>
      <c r="G10" s="19">
        <f t="shared" si="1"/>
        <v>1343948995</v>
      </c>
    </row>
    <row r="11" spans="2:7" ht="5.25" customHeight="1"/>
  </sheetData>
  <mergeCells count="5">
    <mergeCell ref="B3:B4"/>
    <mergeCell ref="C3:C4"/>
    <mergeCell ref="D3:D4"/>
    <mergeCell ref="E3:F3"/>
    <mergeCell ref="G3:G4"/>
  </mergeCells>
  <phoneticPr fontId="2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DD0D65B-9091-40C3-AEED-30FDF59E337D}">
            <xm:f>有形固定資産!$J$7="単位：千円"</xm:f>
            <x14:dxf>
              <numFmt numFmtId="178" formatCode="#,##0,;&quot;△ &quot;#,##0,;\-"/>
            </x14:dxf>
          </x14:cfRule>
          <xm:sqref>C5:G10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G27"/>
  <sheetViews>
    <sheetView showGridLines="0" zoomScale="85" zoomScaleNormal="85" zoomScaleSheetLayoutView="100" workbookViewId="0"/>
  </sheetViews>
  <sheetFormatPr defaultRowHeight="13.2"/>
  <cols>
    <col min="1" max="1" width="3.6640625" customWidth="1"/>
    <col min="2" max="3" width="14.6640625" customWidth="1"/>
    <col min="4" max="4" width="30.77734375" customWidth="1"/>
    <col min="5" max="5" width="25.77734375" customWidth="1"/>
    <col min="6" max="6" width="15.6640625" customWidth="1"/>
    <col min="7" max="7" width="45.77734375" customWidth="1"/>
    <col min="8" max="8" width="1" customWidth="1"/>
    <col min="9" max="9" width="1.44140625" customWidth="1"/>
  </cols>
  <sheetData>
    <row r="1" spans="2:7" ht="33.75" customHeight="1"/>
    <row r="2" spans="2:7">
      <c r="B2" s="7" t="s">
        <v>155</v>
      </c>
    </row>
    <row r="3" spans="2:7">
      <c r="B3" s="7" t="s">
        <v>156</v>
      </c>
      <c r="C3" s="80"/>
      <c r="D3" s="80"/>
      <c r="G3" s="81" t="str">
        <f>有形固定資産!$J$7</f>
        <v>単位：円</v>
      </c>
    </row>
    <row r="4" spans="2:7" ht="24.9" customHeight="1">
      <c r="B4" s="219" t="s">
        <v>17</v>
      </c>
      <c r="C4" s="219"/>
      <c r="D4" s="82" t="s">
        <v>157</v>
      </c>
      <c r="E4" s="83" t="s">
        <v>158</v>
      </c>
      <c r="F4" s="82" t="s">
        <v>159</v>
      </c>
      <c r="G4" s="82" t="s">
        <v>160</v>
      </c>
    </row>
    <row r="5" spans="2:7" ht="24.9" customHeight="1">
      <c r="B5" s="213" t="s">
        <v>161</v>
      </c>
      <c r="C5" s="214"/>
      <c r="D5" s="84" t="s">
        <v>241</v>
      </c>
      <c r="E5" s="85" t="s">
        <v>242</v>
      </c>
      <c r="F5" s="86">
        <v>24000000</v>
      </c>
      <c r="G5" s="87"/>
    </row>
    <row r="6" spans="2:7" ht="24.9" customHeight="1">
      <c r="B6" s="215"/>
      <c r="C6" s="216"/>
      <c r="D6" s="88" t="s">
        <v>243</v>
      </c>
      <c r="E6" s="89" t="s">
        <v>244</v>
      </c>
      <c r="F6" s="86">
        <v>12610000</v>
      </c>
      <c r="G6" s="90"/>
    </row>
    <row r="7" spans="2:7" ht="24.9" customHeight="1">
      <c r="B7" s="215"/>
      <c r="C7" s="216"/>
      <c r="D7" s="88"/>
      <c r="E7" s="89"/>
      <c r="F7" s="86"/>
      <c r="G7" s="90"/>
    </row>
    <row r="8" spans="2:7" ht="24.9" customHeight="1">
      <c r="B8" s="217"/>
      <c r="C8" s="218"/>
      <c r="D8" s="91" t="s">
        <v>162</v>
      </c>
      <c r="E8" s="92"/>
      <c r="F8" s="93">
        <f>SUM(F5:F7)</f>
        <v>36610000</v>
      </c>
      <c r="G8" s="94"/>
    </row>
    <row r="9" spans="2:7" ht="24.9" customHeight="1">
      <c r="B9" s="205" t="s">
        <v>163</v>
      </c>
      <c r="C9" s="206"/>
      <c r="D9" s="84" t="s">
        <v>245</v>
      </c>
      <c r="E9" s="95" t="s">
        <v>246</v>
      </c>
      <c r="F9" s="86">
        <v>550495000</v>
      </c>
      <c r="G9" s="90"/>
    </row>
    <row r="10" spans="2:7" ht="24.9" customHeight="1">
      <c r="B10" s="207"/>
      <c r="C10" s="208"/>
      <c r="D10" s="88" t="s">
        <v>247</v>
      </c>
      <c r="E10" s="95" t="s">
        <v>248</v>
      </c>
      <c r="F10" s="86">
        <v>327519100</v>
      </c>
      <c r="G10" s="90" t="s">
        <v>249</v>
      </c>
    </row>
    <row r="11" spans="2:7" ht="24.9" customHeight="1">
      <c r="B11" s="207"/>
      <c r="C11" s="208"/>
      <c r="D11" s="88" t="s">
        <v>250</v>
      </c>
      <c r="E11" s="95" t="s">
        <v>251</v>
      </c>
      <c r="F11" s="86">
        <v>317090000</v>
      </c>
      <c r="G11" s="90" t="s">
        <v>252</v>
      </c>
    </row>
    <row r="12" spans="2:7" ht="24.9" customHeight="1">
      <c r="B12" s="207"/>
      <c r="C12" s="208"/>
      <c r="D12" s="88" t="s">
        <v>253</v>
      </c>
      <c r="E12" s="95" t="s">
        <v>254</v>
      </c>
      <c r="F12" s="86">
        <v>178586674</v>
      </c>
      <c r="G12" s="90" t="s">
        <v>255</v>
      </c>
    </row>
    <row r="13" spans="2:7" ht="24.9" customHeight="1">
      <c r="B13" s="207"/>
      <c r="C13" s="208"/>
      <c r="D13" s="88" t="s">
        <v>256</v>
      </c>
      <c r="E13" s="95" t="s">
        <v>257</v>
      </c>
      <c r="F13" s="86">
        <v>74316200</v>
      </c>
      <c r="G13" s="90"/>
    </row>
    <row r="14" spans="2:7" ht="24.9" customHeight="1">
      <c r="B14" s="207"/>
      <c r="C14" s="208"/>
      <c r="D14" s="88" t="s">
        <v>258</v>
      </c>
      <c r="E14" s="95" t="s">
        <v>244</v>
      </c>
      <c r="F14" s="86">
        <v>66275315</v>
      </c>
      <c r="G14" s="90"/>
    </row>
    <row r="15" spans="2:7" ht="24.9" customHeight="1">
      <c r="B15" s="207"/>
      <c r="C15" s="208"/>
      <c r="D15" s="88" t="s">
        <v>259</v>
      </c>
      <c r="E15" s="95" t="s">
        <v>260</v>
      </c>
      <c r="F15" s="86">
        <v>37615589</v>
      </c>
      <c r="G15" s="90"/>
    </row>
    <row r="16" spans="2:7" ht="24.9" customHeight="1">
      <c r="B16" s="207"/>
      <c r="C16" s="208"/>
      <c r="D16" s="88" t="s">
        <v>261</v>
      </c>
      <c r="E16" s="95" t="s">
        <v>262</v>
      </c>
      <c r="F16" s="86">
        <v>33169000</v>
      </c>
      <c r="G16" s="90" t="s">
        <v>252</v>
      </c>
    </row>
    <row r="17" spans="2:7" ht="24.9" customHeight="1">
      <c r="B17" s="207"/>
      <c r="C17" s="208"/>
      <c r="D17" s="88" t="s">
        <v>263</v>
      </c>
      <c r="E17" s="95" t="s">
        <v>274</v>
      </c>
      <c r="F17" s="86">
        <v>32047619</v>
      </c>
      <c r="G17" s="90"/>
    </row>
    <row r="18" spans="2:7" ht="24.9" customHeight="1">
      <c r="B18" s="207"/>
      <c r="C18" s="208"/>
      <c r="D18" s="88" t="s">
        <v>264</v>
      </c>
      <c r="E18" s="95" t="s">
        <v>273</v>
      </c>
      <c r="F18" s="86">
        <v>25890341</v>
      </c>
      <c r="G18" s="90"/>
    </row>
    <row r="19" spans="2:7" ht="24.9" customHeight="1">
      <c r="B19" s="207"/>
      <c r="C19" s="208"/>
      <c r="D19" s="88" t="s">
        <v>265</v>
      </c>
      <c r="E19" s="95" t="s">
        <v>266</v>
      </c>
      <c r="F19" s="86">
        <v>14411000</v>
      </c>
      <c r="G19" s="90" t="s">
        <v>252</v>
      </c>
    </row>
    <row r="20" spans="2:7" ht="24.9" customHeight="1">
      <c r="B20" s="207"/>
      <c r="C20" s="208"/>
      <c r="D20" s="88" t="s">
        <v>267</v>
      </c>
      <c r="E20" s="95" t="s">
        <v>268</v>
      </c>
      <c r="F20" s="86">
        <v>12339000</v>
      </c>
      <c r="G20" s="90"/>
    </row>
    <row r="21" spans="2:7" ht="24.9" customHeight="1">
      <c r="B21" s="207"/>
      <c r="C21" s="208"/>
      <c r="D21" s="88" t="s">
        <v>269</v>
      </c>
      <c r="E21" s="95" t="s">
        <v>270</v>
      </c>
      <c r="F21" s="86">
        <v>11217485</v>
      </c>
      <c r="G21" s="90"/>
    </row>
    <row r="22" spans="2:7" ht="24.9" customHeight="1">
      <c r="B22" s="207"/>
      <c r="C22" s="208"/>
      <c r="D22" s="88" t="s">
        <v>271</v>
      </c>
      <c r="E22" s="95" t="s">
        <v>275</v>
      </c>
      <c r="F22" s="86">
        <v>10341044</v>
      </c>
      <c r="G22" s="90"/>
    </row>
    <row r="23" spans="2:7" ht="24.9" customHeight="1">
      <c r="B23" s="207"/>
      <c r="C23" s="208"/>
      <c r="D23" s="88" t="s">
        <v>272</v>
      </c>
      <c r="E23" s="95"/>
      <c r="F23" s="86">
        <v>185378092</v>
      </c>
      <c r="G23" s="90"/>
    </row>
    <row r="24" spans="2:7" ht="24.9" customHeight="1">
      <c r="B24" s="209"/>
      <c r="C24" s="210"/>
      <c r="D24" s="96" t="s">
        <v>162</v>
      </c>
      <c r="E24" s="92"/>
      <c r="F24" s="97">
        <f>SUM(F9:F23)</f>
        <v>1876691459</v>
      </c>
      <c r="G24" s="94"/>
    </row>
    <row r="25" spans="2:7" ht="24.9" customHeight="1">
      <c r="B25" s="211" t="s">
        <v>46</v>
      </c>
      <c r="C25" s="212"/>
      <c r="D25" s="94"/>
      <c r="E25" s="92"/>
      <c r="F25" s="93">
        <f>SUM(F8,F24)</f>
        <v>1913301459</v>
      </c>
      <c r="G25" s="94"/>
    </row>
    <row r="26" spans="2:7" ht="3.75" customHeight="1"/>
    <row r="27" spans="2:7" ht="12" customHeight="1"/>
  </sheetData>
  <mergeCells count="4">
    <mergeCell ref="B9:C24"/>
    <mergeCell ref="B25:C25"/>
    <mergeCell ref="B5:C8"/>
    <mergeCell ref="B4:C4"/>
  </mergeCells>
  <phoneticPr fontId="2"/>
  <printOptions horizontalCentered="1"/>
  <pageMargins left="0.19685039370078741" right="0.19685039370078741" top="0.15748031496062992" bottom="0.15748031496062992" header="0.31496062992125984" footer="0.31496062992125984"/>
  <pageSetup paperSize="9" scale="9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1EA5946-4C87-441E-BD5E-8D3A6BC967A8}">
            <xm:f>有形固定資産!$J$7="単位：千円"</xm:f>
            <x14:dxf>
              <numFmt numFmtId="178" formatCode="#,##0,;&quot;△ &quot;#,##0,;\-"/>
            </x14:dxf>
          </x14:cfRule>
          <xm:sqref>F5:F25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有形固定資産</vt:lpstr>
      <vt:lpstr>増減の明細</vt:lpstr>
      <vt:lpstr>基金</vt:lpstr>
      <vt:lpstr>貸付金</vt:lpstr>
      <vt:lpstr>未収金及び長期延滞債権</vt:lpstr>
      <vt:lpstr>地方債（借入先別）</vt:lpstr>
      <vt:lpstr>地方債（利率別など）</vt:lpstr>
      <vt:lpstr>引当金</vt:lpstr>
      <vt:lpstr>補助金</vt:lpstr>
      <vt:lpstr>財源明細</vt:lpstr>
      <vt:lpstr>財源情報明細</vt:lpstr>
      <vt:lpstr>資金明細</vt:lpstr>
      <vt:lpstr>引当金!Print_Area</vt:lpstr>
      <vt:lpstr>財源情報明細!Print_Area</vt:lpstr>
      <vt:lpstr>'地方債（借入先別）'!Print_Area</vt:lpstr>
      <vt:lpstr>'地方債（利率別など）'!Print_Area</vt:lpstr>
      <vt:lpstr>未収金及び長期延滞債権!Print_Area</vt:lpstr>
      <vt:lpstr>有形固定資産!Print_Area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Printed>2023-03-07T09:26:58Z</cp:lastPrinted>
  <dcterms:created xsi:type="dcterms:W3CDTF">2014-03-27T08:10:30Z</dcterms:created>
  <dcterms:modified xsi:type="dcterms:W3CDTF">2023-03-11T11:13:53Z</dcterms:modified>
</cp:coreProperties>
</file>