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328\Desktop\【経営比較分析表】2024_293440_46_1718\"/>
    </mc:Choice>
  </mc:AlternateContent>
  <workbookProtection workbookAlgorithmName="SHA-512" workbookHashValue="ZzqrJpy30CrJDVp0DHgWcGzxvf2/AagXz6mSDUlsxlmL+tVGFUylbUymjr564k1N35za9c2UL4RhDVGCB9+QVQ==" workbookSaltValue="Ave9nAHef4cMXFzfDDq2ZQ==" workbookSpinCount="100000" lockStructure="1"/>
  <bookViews>
    <workbookView xWindow="0" yWindow="0" windowWidth="23040" windowHeight="921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E85" i="4"/>
  <c r="BB10" i="4"/>
  <c r="AT10" i="4"/>
  <c r="P10" i="4"/>
  <c r="AT8" i="4"/>
  <c r="W8" i="4"/>
  <c r="P8" i="4"/>
  <c r="B6"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<sst xmlns="http://schemas.openxmlformats.org/spreadsheetml/2006/main" count="236" uniqueCount="117">
  <si>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</si>
  <si>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</si>
  <si>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</si>
  <si>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</si>
  <si>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</si>
  <si>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</si>
  <si>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</si>
  <si>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</si>
  <si>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</si>
  <si>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</si>
  <si>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</si>
  <si>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</si>
  <si>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</si>
  <si>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</si>
  <si>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</si>
  <si>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</si>
  <si>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</si>
  <si>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</si>
  <si>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</si>
  <si>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</si>
  <si>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</si>
  <si>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</si>
  <si>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</si>
  <si>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</si>
  <si>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</si>
  <si>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</si>
  <si>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</si>
  <si>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</si>
  <si>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</si>
  <si>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</si>
  <si>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</si>
  <si>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</si>
  <si>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</si>
  <si>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</si>
  <si>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</si>
  <si>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</si>
  <si>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</si>
  <si>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</si>
  <si>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</si>
  <si>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</si>
  <si>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</si>
  <si>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</si>
  <si>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</si>
  <si>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</si>
  <si>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</si>
  <si>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</si>
  <si>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</si>
  <si>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</si>
  <si>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</si>
  <si>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</si>
  <si>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</si>
  <si>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</si>
  <si>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</si>
  <si>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</si>
  <si>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</si>
  <si>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</si>
  <si>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</si>
  <si>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</si>
  <si>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</si>
  <si>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</si>
  <si>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</si>
  <si>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</si>
  <si>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</si>
  <si>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</si>
  <si>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</si>
  <si>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</si>
  <si>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</si>
  <si>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</si>
  <si>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</si>
  <si>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</si>
  <si>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</si>
  <si>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</si>
  <si>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</si>
  <si>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</si>
  <si>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</si>
  <si>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</si>
  <si>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</si>
  <si>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</si>
  <si>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</si>
  <si>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</si>
  <si>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</si>
  <si>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</si>
  <si>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</si>
  <si>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</si>
  <si>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</si>
  <si>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</si>
  <si>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</si>
  <si>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</si>
  <si>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</si>
  <si>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</si>
  <si>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</si>
  <si>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</si>
  <si>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</si>
  <si>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</si>
  <si>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</si>
  <si>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</si>
  <si>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奈良県　斑鳩町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</si>
  <si>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</si>
  <si>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</si>
  <si>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</si>
  <si>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</si>
  <si>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</si>
  <si>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</si>
  <si>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</si>
  <si>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</si>
  <si>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</si>
  <si>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</si>
  <si>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</si>
  <si>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</si>
  <si>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</si>
  <si>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</si>
  <si>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</si>
  <si>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</si>
  <si>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</si>
  <si>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管渠整備に係る企業債の累積よって支出に占める償還金の割合が非常に高く、下水道事業の経営を圧迫している。公共下水道普及のため、今後も管渠等の整備を進めるが、将来負担の軽減や経営の健全化に向けて身の丈にあった事業規模で事業を実施する。</t>
    <phoneticPr fontId="4"/>
  </si>
  <si>
    <t>①経常収支比率は100%を超えているが、整備途中のため使用料収入が少なく、一般会計からの補助金に依存している。
②累積欠損金はなし。
③企業債償還金が流動負債のほとんどを占めているが、使用料収入等だけでは賄えていないことから、当該指標が100%未満となっている。
④整備途中であるため使用料収入に対して企業債の残高が非常に高くなっている。今後整備が完了すれば徐々に減少する見込みである。
⑤⑥普及率が約73%程度、その内接続率が約76%程度と使用料収入に占める維持管理費に対して有収水量が少ないことから、汚水処理原価が高く、経費回収率が低い要因となっている。
⑦管渠のみで施設はない。
⑧整備拡大と共に処理区域が拡大し、接続数も年々増加する傾向である。水洗化率向上のため、今後も啓発を実施していく。</t>
    <phoneticPr fontId="4"/>
  </si>
  <si>
    <t>①初期整備より徐々に整備規模が減少しており、有形固定資産減価償却率が増加している。
②③初期整備時から５０年を経過していないため。
今後は老朽化が進んでいくため、改築等の財源確保や費用の平準化について研究を進める。</t>
    <rPh sb="1" eb="5">
      <t>ショキセイビ</t>
    </rPh>
    <rPh sb="7" eb="9">
      <t>ジョジョ</t>
    </rPh>
    <rPh sb="10" eb="14">
      <t>セイビキボ</t>
    </rPh>
    <rPh sb="15" eb="17">
      <t>ゲンショウ</t>
    </rPh>
    <rPh sb="22" eb="24">
      <t>ユウケイ</t>
    </rPh>
    <rPh sb="24" eb="28">
      <t>コテイシサン</t>
    </rPh>
    <rPh sb="28" eb="33">
      <t>ゲンカショウキャクリツ</t>
    </rPh>
    <rPh sb="34" eb="36">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</si>
</sst>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41-47D3-B4F4-8B5EBF11185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0.01</c:v>
                </c:pt>
                <c:pt idx="3">
                  <c:v>0.33</c:v>
                </c:pt>
                <c:pt idx="4">
                  <c:v>7.0000000000000007E-2</c:v>
                </c:pt>
              </c:numCache>
            </c:numRef>
          </c:val>
          <c:smooth val="0"/>
          <c:extLst>
            <c:ext xmlns:c16="http://schemas.microsoft.com/office/drawing/2014/chart" uri="{C3380CC4-5D6E-409C-BE32-E72D297353CC}">
              <c16:uniqueId val="{00000001-5241-47D3-B4F4-8B5EBF11185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7E-44AA-AB0E-6D400ADBD91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c:v>
                </c:pt>
                <c:pt idx="1">
                  <c:v>47.23</c:v>
                </c:pt>
                <c:pt idx="2">
                  <c:v>54.22</c:v>
                </c:pt>
                <c:pt idx="3">
                  <c:v>54.1</c:v>
                </c:pt>
                <c:pt idx="4">
                  <c:v>46.92</c:v>
                </c:pt>
              </c:numCache>
            </c:numRef>
          </c:val>
          <c:smooth val="0"/>
          <c:extLst>
            <c:ext xmlns:c16="http://schemas.microsoft.com/office/drawing/2014/chart" uri="{C3380CC4-5D6E-409C-BE32-E72D297353CC}">
              <c16:uniqueId val="{00000001-157E-44AA-AB0E-6D400ADBD91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73.09</c:v>
                </c:pt>
                <c:pt idx="1">
                  <c:v>74.94</c:v>
                </c:pt>
                <c:pt idx="2">
                  <c:v>74.53</c:v>
                </c:pt>
                <c:pt idx="3">
                  <c:v>76.180000000000007</c:v>
                </c:pt>
                <c:pt idx="4">
                  <c:v>76.290000000000006</c:v>
                </c:pt>
              </c:numCache>
            </c:numRef>
          </c:val>
          <c:extLst>
            <c:ext xmlns:c16="http://schemas.microsoft.com/office/drawing/2014/chart" uri="{C3380CC4-5D6E-409C-BE32-E72D297353CC}">
              <c16:uniqueId val="{00000000-4DE4-4566-8FBC-84DAE25F79F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85.01</c:v>
                </c:pt>
                <c:pt idx="1">
                  <c:v>85.55</c:v>
                </c:pt>
                <c:pt idx="2">
                  <c:v>85.22</c:v>
                </c:pt>
                <c:pt idx="3">
                  <c:v>83.94</c:v>
                </c:pt>
                <c:pt idx="4">
                  <c:v>78.69</c:v>
                </c:pt>
              </c:numCache>
            </c:numRef>
          </c:val>
          <c:smooth val="0"/>
          <c:extLst>
            <c:ext xmlns:c16="http://schemas.microsoft.com/office/drawing/2014/chart" uri="{C3380CC4-5D6E-409C-BE32-E72D297353CC}">
              <c16:uniqueId val="{00000001-4DE4-4566-8FBC-84DAE25F79F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100.25</c:v>
                </c:pt>
                <c:pt idx="1">
                  <c:v>101.1</c:v>
                </c:pt>
                <c:pt idx="2">
                  <c:v>101.71</c:v>
                </c:pt>
                <c:pt idx="3">
                  <c:v>101.64</c:v>
                </c:pt>
                <c:pt idx="4">
                  <c:v>100.69</c:v>
                </c:pt>
              </c:numCache>
            </c:numRef>
          </c:val>
          <c:extLst>
            <c:ext xmlns:c16="http://schemas.microsoft.com/office/drawing/2014/chart" uri="{C3380CC4-5D6E-409C-BE32-E72D297353CC}">
              <c16:uniqueId val="{00000000-2B75-4A97-9890-D2FF97BB3FF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106.75</c:v>
                </c:pt>
                <c:pt idx="1">
                  <c:v>109.7</c:v>
                </c:pt>
                <c:pt idx="2">
                  <c:v>109.07</c:v>
                </c:pt>
                <c:pt idx="3">
                  <c:v>112.19</c:v>
                </c:pt>
                <c:pt idx="4">
                  <c:v>112.88</c:v>
                </c:pt>
              </c:numCache>
            </c:numRef>
          </c:val>
          <c:smooth val="0"/>
          <c:extLst>
            <c:ext xmlns:c16="http://schemas.microsoft.com/office/drawing/2014/chart" uri="{C3380CC4-5D6E-409C-BE32-E72D297353CC}">
              <c16:uniqueId val="{00000001-2B75-4A97-9890-D2FF97BB3FF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6.12</c:v>
                </c:pt>
                <c:pt idx="1">
                  <c:v>8.16</c:v>
                </c:pt>
                <c:pt idx="2">
                  <c:v>9.98</c:v>
                </c:pt>
                <c:pt idx="3">
                  <c:v>11.92</c:v>
                </c:pt>
                <c:pt idx="4">
                  <c:v>13.8</c:v>
                </c:pt>
              </c:numCache>
            </c:numRef>
          </c:val>
          <c:extLst>
            <c:ext xmlns:c16="http://schemas.microsoft.com/office/drawing/2014/chart" uri="{C3380CC4-5D6E-409C-BE32-E72D297353CC}">
              <c16:uniqueId val="{00000000-2BC8-4EFE-BDC5-BF50522A780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9.0399999999999991</c:v>
                </c:pt>
                <c:pt idx="1">
                  <c:v>9.35</c:v>
                </c:pt>
                <c:pt idx="2">
                  <c:v>12.44</c:v>
                </c:pt>
                <c:pt idx="3">
                  <c:v>12.83</c:v>
                </c:pt>
                <c:pt idx="4">
                  <c:v>12.69</c:v>
                </c:pt>
              </c:numCache>
            </c:numRef>
          </c:val>
          <c:smooth val="0"/>
          <c:extLst>
            <c:ext xmlns:c16="http://schemas.microsoft.com/office/drawing/2014/chart" uri="{C3380CC4-5D6E-409C-BE32-E72D297353CC}">
              <c16:uniqueId val="{00000001-2BC8-4EFE-BDC5-BF50522A780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8C-4617-B480-C944783024D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0.12</c:v>
                </c:pt>
                <c:pt idx="2">
                  <c:v>0.28999999999999998</c:v>
                </c:pt>
                <c:pt idx="3">
                  <c:v>0.15</c:v>
                </c:pt>
                <c:pt idx="4">
                  <c:v>0.02</c:v>
                </c:pt>
              </c:numCache>
            </c:numRef>
          </c:val>
          <c:smooth val="0"/>
          <c:extLst>
            <c:ext xmlns:c16="http://schemas.microsoft.com/office/drawing/2014/chart" uri="{C3380CC4-5D6E-409C-BE32-E72D297353CC}">
              <c16:uniqueId val="{00000001-CE8C-4617-B480-C944783024D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B0-4349-8A6A-6A3E193A983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7.23</c:v>
                </c:pt>
                <c:pt idx="1">
                  <c:v>0.1</c:v>
                </c:pt>
                <c:pt idx="2" formatCode="#,##0.00;&quot;△&quot;#,##0.00">
                  <c:v>0</c:v>
                </c:pt>
                <c:pt idx="3">
                  <c:v>0.17</c:v>
                </c:pt>
                <c:pt idx="4" formatCode="#,##0.00;&quot;△&quot;#,##0.00">
                  <c:v>0</c:v>
                </c:pt>
              </c:numCache>
            </c:numRef>
          </c:val>
          <c:smooth val="0"/>
          <c:extLst>
            <c:ext xmlns:c16="http://schemas.microsoft.com/office/drawing/2014/chart" uri="{C3380CC4-5D6E-409C-BE32-E72D297353CC}">
              <c16:uniqueId val="{00000001-B1B0-4349-8A6A-6A3E193A983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55.89</c:v>
                </c:pt>
                <c:pt idx="1">
                  <c:v>53.5</c:v>
                </c:pt>
                <c:pt idx="2">
                  <c:v>46.52</c:v>
                </c:pt>
                <c:pt idx="3">
                  <c:v>52.89</c:v>
                </c:pt>
                <c:pt idx="4">
                  <c:v>40.43</c:v>
                </c:pt>
              </c:numCache>
            </c:numRef>
          </c:val>
          <c:extLst>
            <c:ext xmlns:c16="http://schemas.microsoft.com/office/drawing/2014/chart" uri="{C3380CC4-5D6E-409C-BE32-E72D297353CC}">
              <c16:uniqueId val="{00000000-5300-4EE2-AE88-D4A1BE32E5A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38.76</c:v>
                </c:pt>
                <c:pt idx="1">
                  <c:v>49.21</c:v>
                </c:pt>
                <c:pt idx="2">
                  <c:v>62.92</c:v>
                </c:pt>
                <c:pt idx="3">
                  <c:v>66.260000000000005</c:v>
                </c:pt>
                <c:pt idx="4">
                  <c:v>75.33</c:v>
                </c:pt>
              </c:numCache>
            </c:numRef>
          </c:val>
          <c:smooth val="0"/>
          <c:extLst>
            <c:ext xmlns:c16="http://schemas.microsoft.com/office/drawing/2014/chart" uri="{C3380CC4-5D6E-409C-BE32-E72D297353CC}">
              <c16:uniqueId val="{00000001-5300-4EE2-AE88-D4A1BE32E5A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2948.15</c:v>
                </c:pt>
                <c:pt idx="1">
                  <c:v>2972.95</c:v>
                </c:pt>
                <c:pt idx="2">
                  <c:v>3088.37</c:v>
                </c:pt>
                <c:pt idx="3">
                  <c:v>3429.96</c:v>
                </c:pt>
                <c:pt idx="4">
                  <c:v>3217.6</c:v>
                </c:pt>
              </c:numCache>
            </c:numRef>
          </c:val>
          <c:extLst>
            <c:ext xmlns:c16="http://schemas.microsoft.com/office/drawing/2014/chart" uri="{C3380CC4-5D6E-409C-BE32-E72D297353CC}">
              <c16:uniqueId val="{00000000-E054-43F8-8965-C4F3E2B96D3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1303.55</c:v>
                </c:pt>
                <c:pt idx="1">
                  <c:v>1172.21</c:v>
                </c:pt>
                <c:pt idx="2">
                  <c:v>1122.71</c:v>
                </c:pt>
                <c:pt idx="3">
                  <c:v>1225.74</c:v>
                </c:pt>
                <c:pt idx="4">
                  <c:v>1382.02</c:v>
                </c:pt>
              </c:numCache>
            </c:numRef>
          </c:val>
          <c:smooth val="0"/>
          <c:extLst>
            <c:ext xmlns:c16="http://schemas.microsoft.com/office/drawing/2014/chart" uri="{C3380CC4-5D6E-409C-BE32-E72D297353CC}">
              <c16:uniqueId val="{00000001-E054-43F8-8965-C4F3E2B96D3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73.19</c:v>
                </c:pt>
                <c:pt idx="1">
                  <c:v>72.83</c:v>
                </c:pt>
                <c:pt idx="2">
                  <c:v>76.19</c:v>
                </c:pt>
                <c:pt idx="3">
                  <c:v>71.75</c:v>
                </c:pt>
                <c:pt idx="4">
                  <c:v>73.67</c:v>
                </c:pt>
              </c:numCache>
            </c:numRef>
          </c:val>
          <c:extLst>
            <c:ext xmlns:c16="http://schemas.microsoft.com/office/drawing/2014/chart" uri="{C3380CC4-5D6E-409C-BE32-E72D297353CC}">
              <c16:uniqueId val="{00000000-DE8C-41EC-B27B-D87B7B3B44D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78.510000000000005</c:v>
                </c:pt>
                <c:pt idx="1">
                  <c:v>79.55</c:v>
                </c:pt>
                <c:pt idx="2">
                  <c:v>76.87</c:v>
                </c:pt>
                <c:pt idx="3">
                  <c:v>77.03</c:v>
                </c:pt>
                <c:pt idx="4">
                  <c:v>73.77</c:v>
                </c:pt>
              </c:numCache>
            </c:numRef>
          </c:val>
          <c:smooth val="0"/>
          <c:extLst>
            <c:ext xmlns:c16="http://schemas.microsoft.com/office/drawing/2014/chart" uri="{C3380CC4-5D6E-409C-BE32-E72D297353CC}">
              <c16:uniqueId val="{00000001-DE8C-41EC-B27B-D87B7B3B44D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164.19</c:v>
                </c:pt>
                <c:pt idx="1">
                  <c:v>165.04</c:v>
                </c:pt>
                <c:pt idx="2">
                  <c:v>158.1</c:v>
                </c:pt>
                <c:pt idx="3">
                  <c:v>167.89</c:v>
                </c:pt>
                <c:pt idx="4">
                  <c:v>163.47999999999999</c:v>
                </c:pt>
              </c:numCache>
            </c:numRef>
          </c:val>
          <c:extLst>
            <c:ext xmlns:c16="http://schemas.microsoft.com/office/drawing/2014/chart" uri="{C3380CC4-5D6E-409C-BE32-E72D297353CC}">
              <c16:uniqueId val="{00000000-287A-4DEC-9AF0-7BB869230E9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160.44999999999999</c:v>
                </c:pt>
                <c:pt idx="1">
                  <c:v>161.13</c:v>
                </c:pt>
                <c:pt idx="2">
                  <c:v>161.19999999999999</c:v>
                </c:pt>
                <c:pt idx="3">
                  <c:v>157.56</c:v>
                </c:pt>
                <c:pt idx="4">
                  <c:v>177.17</c:v>
                </c:pt>
              </c:numCache>
            </c:numRef>
          </c:val>
          <c:smooth val="0"/>
          <c:extLst>
            <c:ext xmlns:c16="http://schemas.microsoft.com/office/drawing/2014/chart" uri="{C3380CC4-5D6E-409C-BE32-E72D297353CC}">
              <c16:uniqueId val="{00000001-287A-4DEC-9AF0-7BB869230E9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K52" zoomScale="75" zoomScaleNormal="75" workbookViewId="0">
      <selection activeCell="BF36" sqref="BF3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奈良県　斑鳩町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Cb2</v>
      </c>
      <c r="X8" s="65"/>
      <c r="Y8" s="65"/>
      <c r="Z8" s="65"/>
      <c r="AA8" s="65"/>
      <c r="AB8" s="65"/>
      <c r="AC8" s="65"/>
      <c r="AD8" s="66" t="str">
        <f>データ!$M$6</f>
        <v>非設置</v>
      </c>
      <c r="AE8" s="66"/>
      <c r="AF8" s="66"/>
      <c r="AG8" s="66"/>
      <c r="AH8" s="66"/>
      <c r="AI8" s="66"/>
      <c r="AJ8" s="66"/>
      <c r="AK8" s="3"/>
      <c r="AL8" s="54">
        <f>データ!S6</f>
        <v>28036</v>
      </c>
      <c r="AM8" s="54"/>
      <c r="AN8" s="54"/>
      <c r="AO8" s="54"/>
      <c r="AP8" s="54"/>
      <c r="AQ8" s="54"/>
      <c r="AR8" s="54"/>
      <c r="AS8" s="54"/>
      <c r="AT8" s="53">
        <f>データ!T6</f>
        <v>14.27</v>
      </c>
      <c r="AU8" s="53"/>
      <c r="AV8" s="53"/>
      <c r="AW8" s="53"/>
      <c r="AX8" s="53"/>
      <c r="AY8" s="53"/>
      <c r="AZ8" s="53"/>
      <c r="BA8" s="53"/>
      <c r="BB8" s="53">
        <f>データ!U6</f>
        <v>1964.68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57.22</v>
      </c>
      <c r="J10" s="53"/>
      <c r="K10" s="53"/>
      <c r="L10" s="53"/>
      <c r="M10" s="53"/>
      <c r="N10" s="53"/>
      <c r="O10" s="53"/>
      <c r="P10" s="53">
        <f>データ!P6</f>
        <v>72.959999999999994</v>
      </c>
      <c r="Q10" s="53"/>
      <c r="R10" s="53"/>
      <c r="S10" s="53"/>
      <c r="T10" s="53"/>
      <c r="U10" s="53"/>
      <c r="V10" s="53"/>
      <c r="W10" s="53">
        <f>データ!Q6</f>
        <v>87</v>
      </c>
      <c r="X10" s="53"/>
      <c r="Y10" s="53"/>
      <c r="Z10" s="53"/>
      <c r="AA10" s="53"/>
      <c r="AB10" s="53"/>
      <c r="AC10" s="53"/>
      <c r="AD10" s="54">
        <f>データ!R6</f>
        <v>2640</v>
      </c>
      <c r="AE10" s="54"/>
      <c r="AF10" s="54"/>
      <c r="AG10" s="54"/>
      <c r="AH10" s="54"/>
      <c r="AI10" s="54"/>
      <c r="AJ10" s="54"/>
      <c r="AK10" s="2"/>
      <c r="AL10" s="54">
        <f>データ!V6</f>
        <v>20368</v>
      </c>
      <c r="AM10" s="54"/>
      <c r="AN10" s="54"/>
      <c r="AO10" s="54"/>
      <c r="AP10" s="54"/>
      <c r="AQ10" s="54"/>
      <c r="AR10" s="54"/>
      <c r="AS10" s="54"/>
      <c r="AT10" s="53">
        <f>データ!W6</f>
        <v>2.8</v>
      </c>
      <c r="AU10" s="53"/>
      <c r="AV10" s="53"/>
      <c r="AW10" s="53"/>
      <c r="AX10" s="53"/>
      <c r="AY10" s="53"/>
      <c r="AZ10" s="53"/>
      <c r="BA10" s="53"/>
      <c r="BB10" s="53">
        <f>データ!X6</f>
        <v>7274.29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1CN0RsBUp2qdSNRmQAOcfHGt9q2ZL0H79dptgWU19AgPP2rwhfk+r9uZwLmWl+ll7AM5z0XpwLdS84nom11Z2Q==" saltValue="bEOANCFXG44e9yseI83C6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293440</v>
      </c>
      <c r="D6" s="19">
        <f t="shared" si="3"/>
        <v>46</v>
      </c>
      <c r="E6" s="19">
        <f t="shared" si="3"/>
        <v>17</v>
      </c>
      <c r="F6" s="19">
        <f t="shared" si="3"/>
        <v>1</v>
      </c>
      <c r="G6" s="19">
        <f t="shared" si="3"/>
        <v>0</v>
      </c>
      <c r="H6" s="19" t="str">
        <f t="shared" si="3"/>
        <v>奈良県　斑鳩町</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57.22</v>
      </c>
      <c r="P6" s="20">
        <f t="shared" si="3"/>
        <v>72.959999999999994</v>
      </c>
      <c r="Q6" s="20">
        <f t="shared" si="3"/>
        <v>87</v>
      </c>
      <c r="R6" s="20">
        <f t="shared" si="3"/>
        <v>2640</v>
      </c>
      <c r="S6" s="20">
        <f t="shared" si="3"/>
        <v>28036</v>
      </c>
      <c r="T6" s="20">
        <f t="shared" si="3"/>
        <v>14.27</v>
      </c>
      <c r="U6" s="20">
        <f t="shared" si="3"/>
        <v>1964.68</v>
      </c>
      <c r="V6" s="20">
        <f t="shared" si="3"/>
        <v>20368</v>
      </c>
      <c r="W6" s="20">
        <f t="shared" si="3"/>
        <v>2.8</v>
      </c>
      <c r="X6" s="20">
        <f t="shared" si="3"/>
        <v>7274.29</v>
      </c>
      <c r="Y6" s="21">
        <f>IF(Y7="",NA(),Y7)</f>
        <v>100.25</v>
      </c>
      <c r="Z6" s="21">
        <f t="shared" ref="Z6:AH6" si="4">IF(Z7="",NA(),Z7)</f>
        <v>101.1</v>
      </c>
      <c r="AA6" s="21">
        <f t="shared" si="4"/>
        <v>101.71</v>
      </c>
      <c r="AB6" s="21">
        <f t="shared" si="4"/>
        <v>101.64</v>
      </c>
      <c r="AC6" s="21">
        <f t="shared" si="4"/>
        <v>100.69</v>
      </c>
      <c r="AD6" s="21">
        <f t="shared" si="4"/>
        <v>106.75</v>
      </c>
      <c r="AE6" s="21">
        <f t="shared" si="4"/>
        <v>109.7</v>
      </c>
      <c r="AF6" s="21">
        <f t="shared" si="4"/>
        <v>109.07</v>
      </c>
      <c r="AG6" s="21">
        <f t="shared" si="4"/>
        <v>112.19</v>
      </c>
      <c r="AH6" s="21">
        <f t="shared" si="4"/>
        <v>112.88</v>
      </c>
      <c r="AI6" s="20" t="str">
        <f>IF(AI7="","",IF(AI7="-","【-】","【"&amp;SUBSTITUTE(TEXT(AI7,"#,##0.00"),"-","△")&amp;"】"))</f>
        <v>【105.36】</v>
      </c>
      <c r="AJ6" s="20">
        <f>IF(AJ7="",NA(),AJ7)</f>
        <v>0</v>
      </c>
      <c r="AK6" s="20">
        <f t="shared" ref="AK6:AS6" si="5">IF(AK7="",NA(),AK7)</f>
        <v>0</v>
      </c>
      <c r="AL6" s="20">
        <f t="shared" si="5"/>
        <v>0</v>
      </c>
      <c r="AM6" s="20">
        <f t="shared" si="5"/>
        <v>0</v>
      </c>
      <c r="AN6" s="20">
        <f t="shared" si="5"/>
        <v>0</v>
      </c>
      <c r="AO6" s="21">
        <f t="shared" si="5"/>
        <v>7.23</v>
      </c>
      <c r="AP6" s="21">
        <f t="shared" si="5"/>
        <v>0.1</v>
      </c>
      <c r="AQ6" s="20">
        <f t="shared" si="5"/>
        <v>0</v>
      </c>
      <c r="AR6" s="21">
        <f t="shared" si="5"/>
        <v>0.17</v>
      </c>
      <c r="AS6" s="20">
        <f t="shared" si="5"/>
        <v>0</v>
      </c>
      <c r="AT6" s="20" t="str">
        <f>IF(AT7="","",IF(AT7="-","【-】","【"&amp;SUBSTITUTE(TEXT(AT7,"#,##0.00"),"-","△")&amp;"】"))</f>
        <v>【3.12】</v>
      </c>
      <c r="AU6" s="21">
        <f>IF(AU7="",NA(),AU7)</f>
        <v>55.89</v>
      </c>
      <c r="AV6" s="21">
        <f t="shared" ref="AV6:BD6" si="6">IF(AV7="",NA(),AV7)</f>
        <v>53.5</v>
      </c>
      <c r="AW6" s="21">
        <f t="shared" si="6"/>
        <v>46.52</v>
      </c>
      <c r="AX6" s="21">
        <f t="shared" si="6"/>
        <v>52.89</v>
      </c>
      <c r="AY6" s="21">
        <f t="shared" si="6"/>
        <v>40.43</v>
      </c>
      <c r="AZ6" s="21">
        <f t="shared" si="6"/>
        <v>38.76</v>
      </c>
      <c r="BA6" s="21">
        <f t="shared" si="6"/>
        <v>49.21</v>
      </c>
      <c r="BB6" s="21">
        <f t="shared" si="6"/>
        <v>62.92</v>
      </c>
      <c r="BC6" s="21">
        <f t="shared" si="6"/>
        <v>66.260000000000005</v>
      </c>
      <c r="BD6" s="21">
        <f t="shared" si="6"/>
        <v>75.33</v>
      </c>
      <c r="BE6" s="20" t="str">
        <f>IF(BE7="","",IF(BE7="-","【-】","【"&amp;SUBSTITUTE(TEXT(BE7,"#,##0.00"),"-","△")&amp;"】"))</f>
        <v>【82.75】</v>
      </c>
      <c r="BF6" s="21">
        <f>IF(BF7="",NA(),BF7)</f>
        <v>2948.15</v>
      </c>
      <c r="BG6" s="21">
        <f t="shared" ref="BG6:BO6" si="7">IF(BG7="",NA(),BG7)</f>
        <v>2972.95</v>
      </c>
      <c r="BH6" s="21">
        <f t="shared" si="7"/>
        <v>3088.37</v>
      </c>
      <c r="BI6" s="21">
        <f t="shared" si="7"/>
        <v>3429.96</v>
      </c>
      <c r="BJ6" s="21">
        <f t="shared" si="7"/>
        <v>3217.6</v>
      </c>
      <c r="BK6" s="21">
        <f t="shared" si="7"/>
        <v>1303.55</v>
      </c>
      <c r="BL6" s="21">
        <f t="shared" si="7"/>
        <v>1172.21</v>
      </c>
      <c r="BM6" s="21">
        <f t="shared" si="7"/>
        <v>1122.71</v>
      </c>
      <c r="BN6" s="21">
        <f t="shared" si="7"/>
        <v>1225.74</v>
      </c>
      <c r="BO6" s="21">
        <f t="shared" si="7"/>
        <v>1382.02</v>
      </c>
      <c r="BP6" s="20" t="str">
        <f>IF(BP7="","",IF(BP7="-","【-】","【"&amp;SUBSTITUTE(TEXT(BP7,"#,##0.00"),"-","△")&amp;"】"))</f>
        <v>【602.56】</v>
      </c>
      <c r="BQ6" s="21">
        <f>IF(BQ7="",NA(),BQ7)</f>
        <v>73.19</v>
      </c>
      <c r="BR6" s="21">
        <f t="shared" ref="BR6:BZ6" si="8">IF(BR7="",NA(),BR7)</f>
        <v>72.83</v>
      </c>
      <c r="BS6" s="21">
        <f t="shared" si="8"/>
        <v>76.19</v>
      </c>
      <c r="BT6" s="21">
        <f t="shared" si="8"/>
        <v>71.75</v>
      </c>
      <c r="BU6" s="21">
        <f t="shared" si="8"/>
        <v>73.67</v>
      </c>
      <c r="BV6" s="21">
        <f t="shared" si="8"/>
        <v>78.510000000000005</v>
      </c>
      <c r="BW6" s="21">
        <f t="shared" si="8"/>
        <v>79.55</v>
      </c>
      <c r="BX6" s="21">
        <f t="shared" si="8"/>
        <v>76.87</v>
      </c>
      <c r="BY6" s="21">
        <f t="shared" si="8"/>
        <v>77.03</v>
      </c>
      <c r="BZ6" s="21">
        <f t="shared" si="8"/>
        <v>73.77</v>
      </c>
      <c r="CA6" s="20" t="str">
        <f>IF(CA7="","",IF(CA7="-","【-】","【"&amp;SUBSTITUTE(TEXT(CA7,"#,##0.00"),"-","△")&amp;"】"))</f>
        <v>【97.94】</v>
      </c>
      <c r="CB6" s="21">
        <f>IF(CB7="",NA(),CB7)</f>
        <v>164.19</v>
      </c>
      <c r="CC6" s="21">
        <f t="shared" ref="CC6:CK6" si="9">IF(CC7="",NA(),CC7)</f>
        <v>165.04</v>
      </c>
      <c r="CD6" s="21">
        <f t="shared" si="9"/>
        <v>158.1</v>
      </c>
      <c r="CE6" s="21">
        <f t="shared" si="9"/>
        <v>167.89</v>
      </c>
      <c r="CF6" s="21">
        <f t="shared" si="9"/>
        <v>163.47999999999999</v>
      </c>
      <c r="CG6" s="21">
        <f t="shared" si="9"/>
        <v>160.44999999999999</v>
      </c>
      <c r="CH6" s="21">
        <f t="shared" si="9"/>
        <v>161.13</v>
      </c>
      <c r="CI6" s="21">
        <f t="shared" si="9"/>
        <v>161.19999999999999</v>
      </c>
      <c r="CJ6" s="21">
        <f t="shared" si="9"/>
        <v>157.56</v>
      </c>
      <c r="CK6" s="21">
        <f t="shared" si="9"/>
        <v>177.17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46.3</v>
      </c>
      <c r="CS6" s="21">
        <f t="shared" si="10"/>
        <v>47.23</v>
      </c>
      <c r="CT6" s="21">
        <f t="shared" si="10"/>
        <v>54.22</v>
      </c>
      <c r="CU6" s="21">
        <f t="shared" si="10"/>
        <v>54.1</v>
      </c>
      <c r="CV6" s="21">
        <f t="shared" si="10"/>
        <v>46.92</v>
      </c>
      <c r="CW6" s="20" t="str">
        <f>IF(CW7="","",IF(CW7="-","【-】","【"&amp;SUBSTITUTE(TEXT(CW7,"#,##0.00"),"-","△")&amp;"】"))</f>
        <v>【60.13】</v>
      </c>
      <c r="CX6" s="21">
        <f>IF(CX7="",NA(),CX7)</f>
        <v>73.09</v>
      </c>
      <c r="CY6" s="21">
        <f t="shared" ref="CY6:DG6" si="11">IF(CY7="",NA(),CY7)</f>
        <v>74.94</v>
      </c>
      <c r="CZ6" s="21">
        <f t="shared" si="11"/>
        <v>74.53</v>
      </c>
      <c r="DA6" s="21">
        <f t="shared" si="11"/>
        <v>76.180000000000007</v>
      </c>
      <c r="DB6" s="21">
        <f t="shared" si="11"/>
        <v>76.290000000000006</v>
      </c>
      <c r="DC6" s="21">
        <f t="shared" si="11"/>
        <v>85.01</v>
      </c>
      <c r="DD6" s="21">
        <f t="shared" si="11"/>
        <v>85.55</v>
      </c>
      <c r="DE6" s="21">
        <f t="shared" si="11"/>
        <v>85.22</v>
      </c>
      <c r="DF6" s="21">
        <f t="shared" si="11"/>
        <v>83.94</v>
      </c>
      <c r="DG6" s="21">
        <f t="shared" si="11"/>
        <v>78.69</v>
      </c>
      <c r="DH6" s="20" t="str">
        <f>IF(DH7="","",IF(DH7="-","【-】","【"&amp;SUBSTITUTE(TEXT(DH7,"#,##0.00"),"-","△")&amp;"】"))</f>
        <v>【96.00】</v>
      </c>
      <c r="DI6" s="21">
        <f>IF(DI7="",NA(),DI7)</f>
        <v>6.12</v>
      </c>
      <c r="DJ6" s="21">
        <f t="shared" ref="DJ6:DR6" si="12">IF(DJ7="",NA(),DJ7)</f>
        <v>8.16</v>
      </c>
      <c r="DK6" s="21">
        <f t="shared" si="12"/>
        <v>9.98</v>
      </c>
      <c r="DL6" s="21">
        <f t="shared" si="12"/>
        <v>11.92</v>
      </c>
      <c r="DM6" s="21">
        <f t="shared" si="12"/>
        <v>13.8</v>
      </c>
      <c r="DN6" s="21">
        <f t="shared" si="12"/>
        <v>9.0399999999999991</v>
      </c>
      <c r="DO6" s="21">
        <f t="shared" si="12"/>
        <v>9.35</v>
      </c>
      <c r="DP6" s="21">
        <f t="shared" si="12"/>
        <v>12.44</v>
      </c>
      <c r="DQ6" s="21">
        <f t="shared" si="12"/>
        <v>12.83</v>
      </c>
      <c r="DR6" s="21">
        <f t="shared" si="12"/>
        <v>12.69</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0.12</v>
      </c>
      <c r="EA6" s="21">
        <f t="shared" si="13"/>
        <v>0.28999999999999998</v>
      </c>
      <c r="EB6" s="21">
        <f t="shared" si="13"/>
        <v>0.15</v>
      </c>
      <c r="EC6" s="21">
        <f t="shared" si="13"/>
        <v>0.02</v>
      </c>
      <c r="ED6" s="20" t="str">
        <f>IF(ED7="","",IF(ED7="-","【-】","【"&amp;SUBSTITUTE(TEXT(ED7,"#,##0.00"),"-","△")&amp;"】"))</f>
        <v>【9.46】</v>
      </c>
      <c r="EE6" s="20">
        <f>IF(EE7="",NA(),EE7)</f>
        <v>0</v>
      </c>
      <c r="EF6" s="20">
        <f t="shared" ref="EF6:EN6" si="14">IF(EF7="",NA(),EF7)</f>
        <v>0</v>
      </c>
      <c r="EG6" s="20">
        <f t="shared" si="14"/>
        <v>0</v>
      </c>
      <c r="EH6" s="20">
        <f t="shared" si="14"/>
        <v>0</v>
      </c>
      <c r="EI6" s="20">
        <f t="shared" si="14"/>
        <v>0</v>
      </c>
      <c r="EJ6" s="21">
        <f t="shared" si="14"/>
        <v>0.04</v>
      </c>
      <c r="EK6" s="21">
        <f t="shared" si="14"/>
        <v>0.06</v>
      </c>
      <c r="EL6" s="21">
        <f t="shared" si="14"/>
        <v>0.01</v>
      </c>
      <c r="EM6" s="21">
        <f t="shared" si="14"/>
        <v>0.33</v>
      </c>
      <c r="EN6" s="21">
        <f t="shared" si="14"/>
        <v>7.0000000000000007E-2</v>
      </c>
      <c r="EO6" s="20" t="str">
        <f>IF(EO7="","",IF(EO7="-","【-】","【"&amp;SUBSTITUTE(TEXT(EO7,"#,##0.00"),"-","△")&amp;"】"))</f>
        <v>【0.19】</v>
      </c>
    </row>
    <row r="7" spans="1:148" s="22" customFormat="1" x14ac:dyDescent="0.2">
      <c r="A7" s="14"/>
      <c r="B7" s="23">
        <v>2024</v>
      </c>
      <c r="C7" s="23">
        <v>293440</v>
      </c>
      <c r="D7" s="23">
        <v>46</v>
      </c>
      <c r="E7" s="23">
        <v>17</v>
      </c>
      <c r="F7" s="23">
        <v>1</v>
      </c>
      <c r="G7" s="23">
        <v>0</v>
      </c>
      <c r="H7" s="23" t="s">
        <v>96</v>
      </c>
      <c r="I7" s="23" t="s">
        <v>97</v>
      </c>
      <c r="J7" s="23" t="s">
        <v>98</v>
      </c>
      <c r="K7" s="23" t="s">
        <v>99</v>
      </c>
      <c r="L7" s="23" t="s">
        <v>100</v>
      </c>
      <c r="M7" s="23" t="s">
        <v>101</v>
      </c>
      <c r="N7" s="24" t="s">
        <v>102</v>
      </c>
      <c r="O7" s="24">
        <v>57.22</v>
      </c>
      <c r="P7" s="24">
        <v>72.959999999999994</v>
      </c>
      <c r="Q7" s="24">
        <v>87</v>
      </c>
      <c r="R7" s="24">
        <v>2640</v>
      </c>
      <c r="S7" s="24">
        <v>28036</v>
      </c>
      <c r="T7" s="24">
        <v>14.27</v>
      </c>
      <c r="U7" s="24">
        <v>1964.68</v>
      </c>
      <c r="V7" s="24">
        <v>20368</v>
      </c>
      <c r="W7" s="24">
        <v>2.8</v>
      </c>
      <c r="X7" s="24">
        <v>7274.29</v>
      </c>
      <c r="Y7" s="24">
        <v>100.25</v>
      </c>
      <c r="Z7" s="24">
        <v>101.1</v>
      </c>
      <c r="AA7" s="24">
        <v>101.71</v>
      </c>
      <c r="AB7" s="24">
        <v>101.64</v>
      </c>
      <c r="AC7" s="24">
        <v>100.69</v>
      </c>
      <c r="AD7" s="24">
        <v>106.75</v>
      </c>
      <c r="AE7" s="24">
        <v>109.7</v>
      </c>
      <c r="AF7" s="24">
        <v>109.07</v>
      </c>
      <c r="AG7" s="24">
        <v>112.19</v>
      </c>
      <c r="AH7" s="24">
        <v>112.88</v>
      </c>
      <c r="AI7" s="24">
        <v>105.36</v>
      </c>
      <c r="AJ7" s="24">
        <v>0</v>
      </c>
      <c r="AK7" s="24">
        <v>0</v>
      </c>
      <c r="AL7" s="24">
        <v>0</v>
      </c>
      <c r="AM7" s="24">
        <v>0</v>
      </c>
      <c r="AN7" s="24">
        <v>0</v>
      </c>
      <c r="AO7" s="24">
        <v>7.23</v>
      </c>
      <c r="AP7" s="24">
        <v>0.1</v>
      </c>
      <c r="AQ7" s="24">
        <v>0</v>
      </c>
      <c r="AR7" s="24">
        <v>0.17</v>
      </c>
      <c r="AS7" s="24">
        <v>0</v>
      </c>
      <c r="AT7" s="24">
        <v>3.12</v>
      </c>
      <c r="AU7" s="24">
        <v>55.89</v>
      </c>
      <c r="AV7" s="24">
        <v>53.5</v>
      </c>
      <c r="AW7" s="24">
        <v>46.52</v>
      </c>
      <c r="AX7" s="24">
        <v>52.89</v>
      </c>
      <c r="AY7" s="24">
        <v>40.43</v>
      </c>
      <c r="AZ7" s="24">
        <v>38.76</v>
      </c>
      <c r="BA7" s="24">
        <v>49.21</v>
      </c>
      <c r="BB7" s="24">
        <v>62.92</v>
      </c>
      <c r="BC7" s="24">
        <v>66.260000000000005</v>
      </c>
      <c r="BD7" s="24">
        <v>75.33</v>
      </c>
      <c r="BE7" s="24">
        <v>82.75</v>
      </c>
      <c r="BF7" s="24">
        <v>2948.15</v>
      </c>
      <c r="BG7" s="24">
        <v>2972.95</v>
      </c>
      <c r="BH7" s="24">
        <v>3088.37</v>
      </c>
      <c r="BI7" s="24">
        <v>3429.96</v>
      </c>
      <c r="BJ7" s="24">
        <v>3217.6</v>
      </c>
      <c r="BK7" s="24">
        <v>1303.55</v>
      </c>
      <c r="BL7" s="24">
        <v>1172.21</v>
      </c>
      <c r="BM7" s="24">
        <v>1122.71</v>
      </c>
      <c r="BN7" s="24">
        <v>1225.74</v>
      </c>
      <c r="BO7" s="24">
        <v>1382.02</v>
      </c>
      <c r="BP7" s="24">
        <v>602.55999999999995</v>
      </c>
      <c r="BQ7" s="24">
        <v>73.19</v>
      </c>
      <c r="BR7" s="24">
        <v>72.83</v>
      </c>
      <c r="BS7" s="24">
        <v>76.19</v>
      </c>
      <c r="BT7" s="24">
        <v>71.75</v>
      </c>
      <c r="BU7" s="24">
        <v>73.67</v>
      </c>
      <c r="BV7" s="24">
        <v>78.510000000000005</v>
      </c>
      <c r="BW7" s="24">
        <v>79.55</v>
      </c>
      <c r="BX7" s="24">
        <v>76.87</v>
      </c>
      <c r="BY7" s="24">
        <v>77.03</v>
      </c>
      <c r="BZ7" s="24">
        <v>73.77</v>
      </c>
      <c r="CA7" s="24">
        <v>97.94</v>
      </c>
      <c r="CB7" s="24">
        <v>164.19</v>
      </c>
      <c r="CC7" s="24">
        <v>165.04</v>
      </c>
      <c r="CD7" s="24">
        <v>158.1</v>
      </c>
      <c r="CE7" s="24">
        <v>167.89</v>
      </c>
      <c r="CF7" s="24">
        <v>163.47999999999999</v>
      </c>
      <c r="CG7" s="24">
        <v>160.44999999999999</v>
      </c>
      <c r="CH7" s="24">
        <v>161.13</v>
      </c>
      <c r="CI7" s="24">
        <v>161.19999999999999</v>
      </c>
      <c r="CJ7" s="24">
        <v>157.56</v>
      </c>
      <c r="CK7" s="24">
        <v>177.17</v>
      </c>
      <c r="CL7" s="24">
        <v>140.97999999999999</v>
      </c>
      <c r="CM7" s="24" t="s">
        <v>102</v>
      </c>
      <c r="CN7" s="24" t="s">
        <v>102</v>
      </c>
      <c r="CO7" s="24" t="s">
        <v>102</v>
      </c>
      <c r="CP7" s="24" t="s">
        <v>102</v>
      </c>
      <c r="CQ7" s="24" t="s">
        <v>102</v>
      </c>
      <c r="CR7" s="24">
        <v>46.3</v>
      </c>
      <c r="CS7" s="24">
        <v>47.23</v>
      </c>
      <c r="CT7" s="24">
        <v>54.22</v>
      </c>
      <c r="CU7" s="24">
        <v>54.1</v>
      </c>
      <c r="CV7" s="24">
        <v>46.92</v>
      </c>
      <c r="CW7" s="24">
        <v>60.13</v>
      </c>
      <c r="CX7" s="24">
        <v>73.09</v>
      </c>
      <c r="CY7" s="24">
        <v>74.94</v>
      </c>
      <c r="CZ7" s="24">
        <v>74.53</v>
      </c>
      <c r="DA7" s="24">
        <v>76.180000000000007</v>
      </c>
      <c r="DB7" s="24">
        <v>76.290000000000006</v>
      </c>
      <c r="DC7" s="24">
        <v>85.01</v>
      </c>
      <c r="DD7" s="24">
        <v>85.55</v>
      </c>
      <c r="DE7" s="24">
        <v>85.22</v>
      </c>
      <c r="DF7" s="24">
        <v>83.94</v>
      </c>
      <c r="DG7" s="24">
        <v>78.69</v>
      </c>
      <c r="DH7" s="24">
        <v>96</v>
      </c>
      <c r="DI7" s="24">
        <v>6.12</v>
      </c>
      <c r="DJ7" s="24">
        <v>8.16</v>
      </c>
      <c r="DK7" s="24">
        <v>9.98</v>
      </c>
      <c r="DL7" s="24">
        <v>11.92</v>
      </c>
      <c r="DM7" s="24">
        <v>13.8</v>
      </c>
      <c r="DN7" s="24">
        <v>9.0399999999999991</v>
      </c>
      <c r="DO7" s="24">
        <v>9.35</v>
      </c>
      <c r="DP7" s="24">
        <v>12.44</v>
      </c>
      <c r="DQ7" s="24">
        <v>12.83</v>
      </c>
      <c r="DR7" s="24">
        <v>12.69</v>
      </c>
      <c r="DS7" s="24">
        <v>42.2</v>
      </c>
      <c r="DT7" s="24">
        <v>0</v>
      </c>
      <c r="DU7" s="24">
        <v>0</v>
      </c>
      <c r="DV7" s="24">
        <v>0</v>
      </c>
      <c r="DW7" s="24">
        <v>0</v>
      </c>
      <c r="DX7" s="24">
        <v>0</v>
      </c>
      <c r="DY7" s="24">
        <v>0</v>
      </c>
      <c r="DZ7" s="24">
        <v>0.12</v>
      </c>
      <c r="EA7" s="24">
        <v>0.28999999999999998</v>
      </c>
      <c r="EB7" s="24">
        <v>0.15</v>
      </c>
      <c r="EC7" s="24">
        <v>0.02</v>
      </c>
      <c r="ED7" s="24">
        <v>9.4600000000000009</v>
      </c>
      <c r="EE7" s="24">
        <v>0</v>
      </c>
      <c r="EF7" s="24">
        <v>0</v>
      </c>
      <c r="EG7" s="24">
        <v>0</v>
      </c>
      <c r="EH7" s="24">
        <v>0</v>
      </c>
      <c r="EI7" s="24">
        <v>0</v>
      </c>
      <c r="EJ7" s="24">
        <v>0.04</v>
      </c>
      <c r="EK7" s="24">
        <v>0.06</v>
      </c>
      <c r="EL7" s="24">
        <v>0.01</v>
      </c>
      <c r="EM7" s="24">
        <v>0.33</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奥田　彩佳</cp:lastModifiedBy>
  <cp:lastPrinted>2026-01-28T04:47:31Z</cp:lastPrinted>
  <dcterms:created xsi:type="dcterms:W3CDTF">2025-12-23T06:03:49Z</dcterms:created>
  <dcterms:modified xsi:type="dcterms:W3CDTF">2026-01-28T04:47:32Z</dcterms:modified>
  <cp:category/>
</cp:coreProperties>
</file>