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28\Desktop\"/>
    </mc:Choice>
  </mc:AlternateContent>
  <workbookProtection workbookAlgorithmName="SHA-512" workbookHashValue="PwfSjJvstVMiW8nZVv9G8KL9WUgJvkt1g+pgnLDEFtYr4Bu/DuUlsM7rafrrcwQKQusYHQTHXTzV8XFe/yuiXA==" workbookSaltValue="Qauh2kokEPsOkA//1MPIug==" workbookSpinCount="100000" lockStructure="1"/>
  <bookViews>
    <workbookView xWindow="0" yWindow="0" windowWidth="20988" windowHeight="78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I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<sst xmlns="http://schemas.openxmlformats.org/spreadsheetml/2006/main" count="228" uniqueCount="112">
  <si>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</si>
  <si>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</si>
  <si>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</si>
  <si>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</si>
  <si>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</si>
  <si>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</si>
  <si>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</si>
  <si>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</si>
  <si>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</si>
  <si>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</si>
  <si>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</si>
  <si>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</si>
  <si>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</si>
  <si>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</si>
  <si>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</si>
  <si>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</si>
  <si>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</si>
  <si>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</si>
  <si>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</si>
  <si>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</si>
  <si>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</si>
  <si>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</si>
  <si>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</si>
  <si>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</si>
  <si>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</si>
  <si>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</si>
  <si>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</si>
  <si>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</si>
  <si>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</si>
  <si>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</si>
  <si>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</si>
  <si>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</si>
  <si>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</si>
  <si>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</si>
  <si>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</si>
  <si>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</si>
  <si>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</si>
  <si>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</si>
  <si>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</si>
  <si>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</si>
  <si>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</si>
  <si>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</si>
  <si>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</si>
  <si>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</si>
  <si>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</si>
  <si>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</si>
  <si>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</si>
  <si>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</si>
  <si>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</si>
  <si>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</si>
  <si>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</si>
  <si>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</si>
  <si>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</si>
  <si>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</si>
  <si>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</si>
  <si>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</si>
  <si>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</si>
  <si>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</si>
  <si>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</si>
  <si>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</si>
  <si>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</si>
  <si>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</si>
  <si>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</si>
  <si>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</si>
  <si>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</si>
  <si>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</si>
  <si>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</si>
  <si>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</si>
  <si>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</si>
  <si>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</si>
  <si>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</si>
  <si>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</si>
  <si>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</si>
  <si>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</si>
  <si>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</si>
  <si>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</si>
  <si>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</si>
  <si>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</si>
  <si>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</si>
  <si>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</si>
  <si>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</si>
  <si>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</si>
  <si>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</si>
  <si>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</si>
  <si>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</si>
  <si>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</si>
  <si>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</si>
  <si>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</si>
  <si>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</si>
  <si>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</si>
  <si>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</si>
  <si>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</si>
  <si>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</si>
  <si>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斑鳩町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</si>
  <si>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</si>
  <si>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</si>
  <si>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</si>
  <si>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</si>
  <si>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</si>
  <si>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</si>
  <si>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</si>
  <si>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</si>
  <si>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</si>
  <si>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</si>
  <si>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</si>
  <si>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</si>
  <si>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</si>
  <si>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</si>
  <si>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</si>
  <si>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①経常収支比率は、県域水道一体化に伴う調定サイクルの変更により給水収益が減少したため100％を下回っている。
②累積欠損金比率は67.08％となっており、前年度より県域水道一体化に向けて不要となった浄水施設の解体や資産の譲渡による臨時損失を計上したことによる。
③流動比率については、100％を上回っており、短期的な債務に対する支払い能力は有している。
④老朽管の更新事業は企業債を借入れて実施しており、今後も同水準で推移する。
⑤料金回収率について、①同様に県域水道一体化により給水収益が減少したため100％を下回っている。
⑥給水原価については、ほぼ横ばいとなっているが、年間有収水量は減少傾向であることから、経常費用を抑えて行く必要がある。
⑦施設利用率については、水道使用量が減少傾向にあることから低い数値と考える。
⑧有収率については、全国平均に比べ高い水準を維持しているが①同様に県域水道一体化により低い数値となっている。しかし、従来通り計上すると同水準で推移する。今後も漏水調査を継続して実施し、この水準を維持していく。</t>
    <rPh sb="9" eb="15">
      <t>ケンイキスイドウイッタイ</t>
    </rPh>
    <rPh sb="15" eb="16">
      <t>カ</t>
    </rPh>
    <rPh sb="17" eb="18">
      <t>トモナ</t>
    </rPh>
    <rPh sb="19" eb="21">
      <t>チョウテイ</t>
    </rPh>
    <rPh sb="26" eb="28">
      <t>ヘンコウ</t>
    </rPh>
    <rPh sb="31" eb="35">
      <t>キュウスイシュウエキ</t>
    </rPh>
    <rPh sb="36" eb="38">
      <t>ゲンショウ</t>
    </rPh>
    <rPh sb="47" eb="49">
      <t>シタマワ</t>
    </rPh>
    <rPh sb="60" eb="61">
      <t>キン</t>
    </rPh>
    <rPh sb="77" eb="80">
      <t>ゼンネンド</t>
    </rPh>
    <rPh sb="86" eb="89">
      <t>イッタイカ</t>
    </rPh>
    <rPh sb="90" eb="91">
      <t>ム</t>
    </rPh>
    <rPh sb="93" eb="95">
      <t>フヨウ</t>
    </rPh>
    <rPh sb="107" eb="109">
      <t>シサン</t>
    </rPh>
    <rPh sb="110" eb="112">
      <t>ジョウト</t>
    </rPh>
    <rPh sb="115" eb="119">
      <t>リンジソンシツ</t>
    </rPh>
    <rPh sb="120" eb="122">
      <t>ケイジョウ</t>
    </rPh>
    <rPh sb="147" eb="149">
      <t>ウワマワ</t>
    </rPh>
    <rPh sb="227" eb="229">
      <t>ドウヨウ</t>
    </rPh>
    <rPh sb="230" eb="234">
      <t>ケンイキスイドウ</t>
    </rPh>
    <rPh sb="234" eb="237">
      <t>イッタイカ</t>
    </rPh>
    <rPh sb="240" eb="244">
      <t>キュウスイシュウエキ</t>
    </rPh>
    <rPh sb="245" eb="247">
      <t>ゲンショウ</t>
    </rPh>
    <rPh sb="256" eb="258">
      <t>シタマワ</t>
    </rPh>
    <rPh sb="295" eb="299">
      <t>ゲンショウケイコウ</t>
    </rPh>
    <rPh sb="307" eb="311">
      <t>ケイジョウヒヨウ</t>
    </rPh>
    <rPh sb="312" eb="313">
      <t>オサ</t>
    </rPh>
    <rPh sb="315" eb="316">
      <t>イ</t>
    </rPh>
    <rPh sb="317" eb="319">
      <t>ヒツヨウ</t>
    </rPh>
    <rPh sb="336" eb="338">
      <t>スイドウ</t>
    </rPh>
    <rPh sb="338" eb="341">
      <t>シヨウリョウ</t>
    </rPh>
    <rPh sb="342" eb="344">
      <t>ゲンショウ</t>
    </rPh>
    <rPh sb="344" eb="346">
      <t>ケイコウ</t>
    </rPh>
    <rPh sb="353" eb="354">
      <t>ヒク</t>
    </rPh>
    <rPh sb="358" eb="359">
      <t>カンガ</t>
    </rPh>
    <rPh sb="393" eb="395">
      <t>ドウヨウ</t>
    </rPh>
    <rPh sb="396" eb="403">
      <t>ケンイキスイドウイッタイカ</t>
    </rPh>
    <rPh sb="406" eb="407">
      <t>ヒク</t>
    </rPh>
    <rPh sb="408" eb="410">
      <t>スウチ</t>
    </rPh>
    <rPh sb="421" eb="423">
      <t>ジュウライ</t>
    </rPh>
    <rPh sb="423" eb="424">
      <t>ドオ</t>
    </rPh>
    <rPh sb="425" eb="427">
      <t>ケイジョウ</t>
    </rPh>
    <rPh sb="430" eb="433">
      <t>ドウスイジュン</t>
    </rPh>
    <rPh sb="434" eb="436">
      <t>スイイ</t>
    </rPh>
    <rPh sb="439" eb="441">
      <t>コンゴ</t>
    </rPh>
    <rPh sb="442" eb="446">
      <t>ロウスイチョウサ</t>
    </rPh>
    <rPh sb="447" eb="449">
      <t>ケイゾク</t>
    </rPh>
    <rPh sb="451" eb="453">
      <t>ジッシ</t>
    </rPh>
    <rPh sb="460" eb="462">
      <t>イジ</t>
    </rPh>
    <phoneticPr fontId="4"/>
  </si>
  <si>
    <t>①有形固定資産減価償却率は、類似団体の平均を上回っており、増加傾向にあることから、施設や管路の老朽化が進んでおり、今後も管路の更新を進めていく必要がある。
②管路経年化率は、毎年老朽管の更新を行っているものの、上昇傾向にあり、耐用年数を経過した管路の更新を計画的に図っていく必要がある。
③管路更新率は類似団体平均値よりも高い数値となっている。公共下水道事業とも連携し、管路更新を進めていることから成果が出ていると考えられるが、②の管路経年化率は平均値を上回っていることから、引き続き法定年数を経過した管路に対して計画的な更新事業を進めていく必要がある。</t>
    <rPh sb="14" eb="18">
      <t>ルイジダンタイ</t>
    </rPh>
    <rPh sb="19" eb="21">
      <t>ヘイキン</t>
    </rPh>
    <rPh sb="22" eb="24">
      <t>ウワマワ</t>
    </rPh>
    <rPh sb="57" eb="59">
      <t>コンゴ</t>
    </rPh>
    <rPh sb="66" eb="67">
      <t>スス</t>
    </rPh>
    <rPh sb="79" eb="81">
      <t>カンロ</t>
    </rPh>
    <rPh sb="81" eb="83">
      <t>ケイネン</t>
    </rPh>
    <rPh sb="83" eb="84">
      <t>カ</t>
    </rPh>
    <rPh sb="84" eb="85">
      <t>リツ</t>
    </rPh>
    <rPh sb="87" eb="89">
      <t>マイトシ</t>
    </rPh>
    <rPh sb="105" eb="107">
      <t>ジョウショウ</t>
    </rPh>
    <rPh sb="107" eb="109">
      <t>ケイコウ</t>
    </rPh>
    <rPh sb="113" eb="115">
      <t>タイヨウ</t>
    </rPh>
    <rPh sb="132" eb="133">
      <t>ハカ</t>
    </rPh>
    <rPh sb="163" eb="165">
      <t>スウチ</t>
    </rPh>
    <rPh sb="172" eb="179">
      <t>コウキョウゲスイドウジギョウ</t>
    </rPh>
    <rPh sb="181" eb="183">
      <t>レンケイ</t>
    </rPh>
    <rPh sb="185" eb="189">
      <t>カンロコウシン</t>
    </rPh>
    <rPh sb="190" eb="191">
      <t>スス</t>
    </rPh>
    <rPh sb="207" eb="208">
      <t>カンガ</t>
    </rPh>
    <rPh sb="223" eb="226">
      <t>ヘイキンチ</t>
    </rPh>
    <rPh sb="227" eb="229">
      <t>ウワマワ</t>
    </rPh>
    <rPh sb="238" eb="239">
      <t>ヒ</t>
    </rPh>
    <rPh sb="240" eb="241">
      <t>ツヅ</t>
    </rPh>
    <rPh sb="242" eb="246">
      <t>ホウテイネンスウ</t>
    </rPh>
    <rPh sb="247" eb="249">
      <t>ケイカ</t>
    </rPh>
    <rPh sb="251" eb="253">
      <t>カンロ</t>
    </rPh>
    <rPh sb="254" eb="255">
      <t>タイ</t>
    </rPh>
    <rPh sb="257" eb="260">
      <t>ケイカクテキ</t>
    </rPh>
    <phoneticPr fontId="4"/>
  </si>
  <si>
    <t>　近年の水需要の減少などによって使用料収入が減少し、水道事業を取り巻く環境は年々厳しいものとなっているが、水道管の老朽化が進むことにより、老朽管の更新需要が高まっていることから、更新にあてる財源が課題となっている。
　令和7年度に奈良県広域水道企業団へ移行することにより、広域で連携し、効率的な事業を進めていく。</t>
    <rPh sb="16" eb="19">
      <t>シヨウリョウ</t>
    </rPh>
    <rPh sb="19" eb="21">
      <t>シュウニュウ</t>
    </rPh>
    <rPh sb="38" eb="40">
      <t>ネンネン</t>
    </rPh>
    <rPh sb="69" eb="72">
      <t>ロウキュウカン</t>
    </rPh>
    <rPh sb="89" eb="91">
      <t>コウシン</t>
    </rPh>
    <rPh sb="109" eb="111">
      <t>レイワ</t>
    </rPh>
    <rPh sb="112" eb="113">
      <t>ネン</t>
    </rPh>
    <rPh sb="113" eb="114">
      <t>ド</t>
    </rPh>
    <rPh sb="115" eb="125">
      <t>ナラケンコウイキスイドウキギョウダン</t>
    </rPh>
    <rPh sb="126" eb="128">
      <t>イコウ</t>
    </rPh>
    <rPh sb="136" eb="138">
      <t>コウイキ</t>
    </rPh>
    <rPh sb="139" eb="141">
      <t>レンケイ</t>
    </rPh>
    <rPh sb="143" eb="146">
      <t>コウリツテキ</t>
    </rPh>
    <rPh sb="147" eb="149">
      <t>ジギョウ</t>
    </rPh>
    <rPh sb="150" eb="15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</si>
</sst>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1.41</c:v>
                </c:pt>
                <c:pt idx="1">
                  <c:v>1.25</c:v>
                </c:pt>
                <c:pt idx="2">
                  <c:v>1.62</c:v>
                </c:pt>
                <c:pt idx="3">
                  <c:v>0.85</c:v>
                </c:pt>
                <c:pt idx="4">
                  <c:v>0.96</c:v>
                </c:pt>
              </c:numCache>
            </c:numRef>
          </c:val>
          <c:extLst>
            <c:ext xmlns:c16="http://schemas.microsoft.com/office/drawing/2014/chart" uri="{C3380CC4-5D6E-409C-BE32-E72D297353CC}">
              <c16:uniqueId val="{00000000-B459-4159-AC7F-6A2E60C93B9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B459-4159-AC7F-6A2E60C93B9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53.43</c:v>
                </c:pt>
                <c:pt idx="1">
                  <c:v>52.34</c:v>
                </c:pt>
                <c:pt idx="2">
                  <c:v>51.86</c:v>
                </c:pt>
                <c:pt idx="3">
                  <c:v>50.39</c:v>
                </c:pt>
                <c:pt idx="4">
                  <c:v>50.61</c:v>
                </c:pt>
              </c:numCache>
            </c:numRef>
          </c:val>
          <c:extLst>
            <c:ext xmlns:c16="http://schemas.microsoft.com/office/drawing/2014/chart" uri="{C3380CC4-5D6E-409C-BE32-E72D297353CC}">
              <c16:uniqueId val="{00000000-7BC7-41C6-8B06-7BDEF5A2D1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BC7-41C6-8B06-7BDEF5A2D1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92.25</c:v>
                </c:pt>
                <c:pt idx="1">
                  <c:v>93.14</c:v>
                </c:pt>
                <c:pt idx="2">
                  <c:v>92.63</c:v>
                </c:pt>
                <c:pt idx="3">
                  <c:v>93.6</c:v>
                </c:pt>
                <c:pt idx="4">
                  <c:v>90.21</c:v>
                </c:pt>
              </c:numCache>
            </c:numRef>
          </c:val>
          <c:extLst>
            <c:ext xmlns:c16="http://schemas.microsoft.com/office/drawing/2014/chart" uri="{C3380CC4-5D6E-409C-BE32-E72D297353CC}">
              <c16:uniqueId val="{00000000-8F72-4BDB-AB5C-23E72075F4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F72-4BDB-AB5C-23E72075F4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107.5</c:v>
                </c:pt>
                <c:pt idx="1">
                  <c:v>104.95</c:v>
                </c:pt>
                <c:pt idx="2">
                  <c:v>97.9</c:v>
                </c:pt>
                <c:pt idx="3">
                  <c:v>103.85</c:v>
                </c:pt>
                <c:pt idx="4">
                  <c:v>99.79</c:v>
                </c:pt>
              </c:numCache>
            </c:numRef>
          </c:val>
          <c:extLst>
            <c:ext xmlns:c16="http://schemas.microsoft.com/office/drawing/2014/chart" uri="{C3380CC4-5D6E-409C-BE32-E72D297353CC}">
              <c16:uniqueId val="{00000000-616D-4FCA-83F5-43B61A0A42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16D-4FCA-83F5-43B61A0A42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53.42</c:v>
                </c:pt>
                <c:pt idx="1">
                  <c:v>54.52</c:v>
                </c:pt>
                <c:pt idx="2">
                  <c:v>54.77</c:v>
                </c:pt>
                <c:pt idx="3">
                  <c:v>55.1</c:v>
                </c:pt>
                <c:pt idx="4">
                  <c:v>55.1</c:v>
                </c:pt>
              </c:numCache>
            </c:numRef>
          </c:val>
          <c:extLst>
            <c:ext xmlns:c16="http://schemas.microsoft.com/office/drawing/2014/chart" uri="{C3380CC4-5D6E-409C-BE32-E72D297353CC}">
              <c16:uniqueId val="{00000000-FD17-40C9-95FA-E9F9F9BA16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D17-40C9-95FA-E9F9F9BA16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29.13</c:v>
                </c:pt>
                <c:pt idx="1">
                  <c:v>30.19</c:v>
                </c:pt>
                <c:pt idx="2">
                  <c:v>28.48</c:v>
                </c:pt>
                <c:pt idx="3">
                  <c:v>30.12</c:v>
                </c:pt>
                <c:pt idx="4">
                  <c:v>30.54</c:v>
                </c:pt>
              </c:numCache>
            </c:numRef>
          </c:val>
          <c:extLst>
            <c:ext xmlns:c16="http://schemas.microsoft.com/office/drawing/2014/chart" uri="{C3380CC4-5D6E-409C-BE32-E72D297353CC}">
              <c16:uniqueId val="{00000000-BE4C-4643-802F-35F3C70D05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E4C-4643-802F-35F3C70D05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1.08</c:v>
                </c:pt>
                <c:pt idx="4" formatCode="#,##0.00;&quot;△&quot;#,##0.00;&quot;-&quot;">
                  <c:v>67.08</c:v>
                </c:pt>
              </c:numCache>
            </c:numRef>
          </c:val>
          <c:extLst>
            <c:ext xmlns:c16="http://schemas.microsoft.com/office/drawing/2014/chart" uri="{C3380CC4-5D6E-409C-BE32-E72D297353CC}">
              <c16:uniqueId val="{00000000-3700-455B-A8AA-AB47D3509F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700-455B-A8AA-AB47D3509F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336.12</c:v>
                </c:pt>
                <c:pt idx="1">
                  <c:v>260.95</c:v>
                </c:pt>
                <c:pt idx="2">
                  <c:v>256.83999999999997</c:v>
                </c:pt>
                <c:pt idx="3">
                  <c:v>188.5</c:v>
                </c:pt>
                <c:pt idx="4">
                  <c:v>163.47999999999999</c:v>
                </c:pt>
              </c:numCache>
            </c:numRef>
          </c:val>
          <c:extLst>
            <c:ext xmlns:c16="http://schemas.microsoft.com/office/drawing/2014/chart" uri="{C3380CC4-5D6E-409C-BE32-E72D297353CC}">
              <c16:uniqueId val="{00000000-E0A9-450C-A8E4-B9A6A3F39B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0A9-450C-A8E4-B9A6A3F39B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234.19</c:v>
                </c:pt>
                <c:pt idx="1">
                  <c:v>196.11</c:v>
                </c:pt>
                <c:pt idx="2">
                  <c:v>227.53</c:v>
                </c:pt>
                <c:pt idx="3">
                  <c:v>237.24</c:v>
                </c:pt>
                <c:pt idx="4">
                  <c:v>206.37</c:v>
                </c:pt>
              </c:numCache>
            </c:numRef>
          </c:val>
          <c:extLst>
            <c:ext xmlns:c16="http://schemas.microsoft.com/office/drawing/2014/chart" uri="{C3380CC4-5D6E-409C-BE32-E72D297353CC}">
              <c16:uniqueId val="{00000000-D66C-4C23-97BC-86BA55A473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66C-4C23-97BC-86BA55A473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92.4</c:v>
                </c:pt>
                <c:pt idx="1">
                  <c:v>101.74</c:v>
                </c:pt>
                <c:pt idx="2">
                  <c:v>84.28</c:v>
                </c:pt>
                <c:pt idx="3">
                  <c:v>87.42</c:v>
                </c:pt>
                <c:pt idx="4">
                  <c:v>95.59</c:v>
                </c:pt>
              </c:numCache>
            </c:numRef>
          </c:val>
          <c:extLst>
            <c:ext xmlns:c16="http://schemas.microsoft.com/office/drawing/2014/chart" uri="{C3380CC4-5D6E-409C-BE32-E72D297353CC}">
              <c16:uniqueId val="{00000000-C9C8-49D9-8729-F5AC071C4C0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9C8-49D9-8729-F5AC071C4C0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198.71</c:v>
                </c:pt>
                <c:pt idx="1">
                  <c:v>210.95</c:v>
                </c:pt>
                <c:pt idx="2">
                  <c:v>218.94</c:v>
                </c:pt>
                <c:pt idx="3">
                  <c:v>205.12</c:v>
                </c:pt>
                <c:pt idx="4">
                  <c:v>226.09</c:v>
                </c:pt>
              </c:numCache>
            </c:numRef>
          </c:val>
          <c:extLst>
            <c:ext xmlns:c16="http://schemas.microsoft.com/office/drawing/2014/chart" uri="{C3380CC4-5D6E-409C-BE32-E72D297353CC}">
              <c16:uniqueId val="{00000000-6E02-40C7-B7D7-D8D8075662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E02-40C7-B7D7-D8D8075662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70" zoomScaleNormal="7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奈良県　斑鳩町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自治体職員</v>
      </c>
      <c r="AE8" s="43"/>
      <c r="AF8" s="43"/>
      <c r="AG8" s="43"/>
      <c r="AH8" s="43"/>
      <c r="AI8" s="43"/>
      <c r="AJ8" s="43"/>
      <c r="AK8" s="2"/>
      <c r="AL8" s="44">
        <f>データ!$R$6</f>
        <v>28036</v>
      </c>
      <c r="AM8" s="44"/>
      <c r="AN8" s="44"/>
      <c r="AO8" s="44"/>
      <c r="AP8" s="44"/>
      <c r="AQ8" s="44"/>
      <c r="AR8" s="44"/>
      <c r="AS8" s="44"/>
      <c r="AT8" s="45">
        <f>データ!$S$6</f>
        <v>14.27</v>
      </c>
      <c r="AU8" s="46"/>
      <c r="AV8" s="46"/>
      <c r="AW8" s="46"/>
      <c r="AX8" s="46"/>
      <c r="AY8" s="46"/>
      <c r="AZ8" s="46"/>
      <c r="BA8" s="46"/>
      <c r="BB8" s="47">
        <f>データ!$T$6</f>
        <v>1964.68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73.38</v>
      </c>
      <c r="J10" s="46"/>
      <c r="K10" s="46"/>
      <c r="L10" s="46"/>
      <c r="M10" s="46"/>
      <c r="N10" s="46"/>
      <c r="O10" s="80"/>
      <c r="P10" s="47">
        <f>データ!$P$6</f>
        <v>99.91</v>
      </c>
      <c r="Q10" s="47"/>
      <c r="R10" s="47"/>
      <c r="S10" s="47"/>
      <c r="T10" s="47"/>
      <c r="U10" s="47"/>
      <c r="V10" s="47"/>
      <c r="W10" s="44">
        <f>データ!$Q$6</f>
        <v>3773</v>
      </c>
      <c r="X10" s="44"/>
      <c r="Y10" s="44"/>
      <c r="Z10" s="44"/>
      <c r="AA10" s="44"/>
      <c r="AB10" s="44"/>
      <c r="AC10" s="44"/>
      <c r="AD10" s="2"/>
      <c r="AE10" s="2"/>
      <c r="AF10" s="2"/>
      <c r="AG10" s="2"/>
      <c r="AH10" s="2"/>
      <c r="AI10" s="2"/>
      <c r="AJ10" s="2"/>
      <c r="AK10" s="2"/>
      <c r="AL10" s="44">
        <f>データ!$U$6</f>
        <v>27889</v>
      </c>
      <c r="AM10" s="44"/>
      <c r="AN10" s="44"/>
      <c r="AO10" s="44"/>
      <c r="AP10" s="44"/>
      <c r="AQ10" s="44"/>
      <c r="AR10" s="44"/>
      <c r="AS10" s="44"/>
      <c r="AT10" s="45">
        <f>データ!$V$6</f>
        <v>14.27</v>
      </c>
      <c r="AU10" s="46"/>
      <c r="AV10" s="46"/>
      <c r="AW10" s="46"/>
      <c r="AX10" s="46"/>
      <c r="AY10" s="46"/>
      <c r="AZ10" s="46"/>
      <c r="BA10" s="46"/>
      <c r="BB10" s="47">
        <f>データ!$W$6</f>
        <v>1954.38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TT8pnftETshEQUVUkwyVpjVw/SKoAM5YEs8CgaIc4RVWU4G8jbYiaaUWu0MxCgndch2HNSh00KLsAE2Db3a5w==" saltValue="4//6uBbCKKvHWZVxj+pW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293440</v>
      </c>
      <c r="D6" s="20">
        <f t="shared" si="3"/>
        <v>46</v>
      </c>
      <c r="E6" s="20">
        <f t="shared" si="3"/>
        <v>1</v>
      </c>
      <c r="F6" s="20">
        <f t="shared" si="3"/>
        <v>0</v>
      </c>
      <c r="G6" s="20">
        <f t="shared" si="3"/>
        <v>1</v>
      </c>
      <c r="H6" s="20" t="str">
        <f t="shared" si="3"/>
        <v>奈良県　斑鳩町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73.38</v>
      </c>
      <c r="P6" s="21">
        <f t="shared" si="3"/>
        <v>99.91</v>
      </c>
      <c r="Q6" s="21">
        <f t="shared" si="3"/>
        <v>3773</v>
      </c>
      <c r="R6" s="21">
        <f t="shared" si="3"/>
        <v>28036</v>
      </c>
      <c r="S6" s="21">
        <f t="shared" si="3"/>
        <v>14.27</v>
      </c>
      <c r="T6" s="21">
        <f t="shared" si="3"/>
        <v>1964.68</v>
      </c>
      <c r="U6" s="21">
        <f t="shared" si="3"/>
        <v>27889</v>
      </c>
      <c r="V6" s="21">
        <f t="shared" si="3"/>
        <v>14.27</v>
      </c>
      <c r="W6" s="21">
        <f t="shared" si="3"/>
        <v>1954.38</v>
      </c>
      <c r="X6" s="22">
        <f>IF(X7="",NA(),X7)</f>
        <v>107.5</v>
      </c>
      <c r="Y6" s="22">
        <f t="shared" ref="Y6:AG6" si="4">IF(Y7="",NA(),Y7)</f>
        <v>104.95</v>
      </c>
      <c r="Z6" s="22">
        <f t="shared" si="4"/>
        <v>97.9</v>
      </c>
      <c r="AA6" s="22">
        <f t="shared" si="4"/>
        <v>103.85</v>
      </c>
      <c r="AB6" s="22">
        <f t="shared" si="4"/>
        <v>99.79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2">
        <f t="shared" si="5"/>
        <v>1.08</v>
      </c>
      <c r="AM6" s="22">
        <f t="shared" si="5"/>
        <v>67.08</v>
      </c>
      <c r="AN6" s="22">
        <f t="shared" si="5"/>
        <v>3.98</v>
      </c>
      <c r="AO6" s="22">
        <f t="shared" si="5"/>
        <v>6.02</v>
      </c>
      <c r="AP6" s="22">
        <f t="shared" si="5"/>
        <v>7.78</v>
      </c>
      <c r="AQ6" s="22">
        <f t="shared" si="5"/>
        <v>9.59</v>
      </c>
      <c r="AR6" s="22">
        <f t="shared" si="5"/>
        <v>11.55</v>
      </c>
      <c r="AS6" s="21" t="str">
        <f>IF(AS7="","",IF(AS7="-","【-】","【"&amp;SUBSTITUTE(TEXT(AS7,"#,##0.00"),"-","△")&amp;"】"))</f>
        <v>【1.61】</v>
      </c>
      <c r="AT6" s="22">
        <f>IF(AT7="",NA(),AT7)</f>
        <v>336.12</v>
      </c>
      <c r="AU6" s="22">
        <f t="shared" ref="AU6:BC6" si="6">IF(AU7="",NA(),AU7)</f>
        <v>260.95</v>
      </c>
      <c r="AV6" s="22">
        <f t="shared" si="6"/>
        <v>256.83999999999997</v>
      </c>
      <c r="AW6" s="22">
        <f t="shared" si="6"/>
        <v>188.5</v>
      </c>
      <c r="AX6" s="22">
        <f t="shared" si="6"/>
        <v>163.47999999999999</v>
      </c>
      <c r="AY6" s="22">
        <f t="shared" si="6"/>
        <v>367.55</v>
      </c>
      <c r="AZ6" s="22">
        <f t="shared" si="6"/>
        <v>378.56</v>
      </c>
      <c r="BA6" s="22">
        <f t="shared" si="6"/>
        <v>364.46</v>
      </c>
      <c r="BB6" s="22">
        <f t="shared" si="6"/>
        <v>338.89</v>
      </c>
      <c r="BC6" s="22">
        <f t="shared" si="6"/>
        <v>352.34</v>
      </c>
      <c r="BD6" s="21" t="str">
        <f>IF(BD7="","",IF(BD7="-","【-】","【"&amp;SUBSTITUTE(TEXT(BD7,"#,##0.00"),"-","△")&amp;"】"))</f>
        <v>【239.69】</v>
      </c>
      <c r="BE6" s="22">
        <f>IF(BE7="",NA(),BE7)</f>
        <v>234.19</v>
      </c>
      <c r="BF6" s="22">
        <f t="shared" ref="BF6:BN6" si="7">IF(BF7="",NA(),BF7)</f>
        <v>196.11</v>
      </c>
      <c r="BG6" s="22">
        <f t="shared" si="7"/>
        <v>227.53</v>
      </c>
      <c r="BH6" s="22">
        <f t="shared" si="7"/>
        <v>237.24</v>
      </c>
      <c r="BI6" s="22">
        <f t="shared" si="7"/>
        <v>206.37</v>
      </c>
      <c r="BJ6" s="22">
        <f t="shared" si="7"/>
        <v>418.68</v>
      </c>
      <c r="BK6" s="22">
        <f t="shared" si="7"/>
        <v>395.68</v>
      </c>
      <c r="BL6" s="22">
        <f t="shared" si="7"/>
        <v>403.72</v>
      </c>
      <c r="BM6" s="22">
        <f t="shared" si="7"/>
        <v>400.21</v>
      </c>
      <c r="BN6" s="22">
        <f t="shared" si="7"/>
        <v>391.13</v>
      </c>
      <c r="BO6" s="21" t="str">
        <f>IF(BO7="","",IF(BO7="-","【-】","【"&amp;SUBSTITUTE(TEXT(BO7,"#,##0.00"),"-","△")&amp;"】"))</f>
        <v>【264.86】</v>
      </c>
      <c r="BP6" s="22">
        <f>IF(BP7="",NA(),BP7)</f>
        <v>92.4</v>
      </c>
      <c r="BQ6" s="22">
        <f t="shared" ref="BQ6:BY6" si="8">IF(BQ7="",NA(),BQ7)</f>
        <v>101.74</v>
      </c>
      <c r="BR6" s="22">
        <f t="shared" si="8"/>
        <v>84.28</v>
      </c>
      <c r="BS6" s="22">
        <f t="shared" si="8"/>
        <v>87.42</v>
      </c>
      <c r="BT6" s="22">
        <f t="shared" si="8"/>
        <v>95.59</v>
      </c>
      <c r="BU6" s="22">
        <f t="shared" si="8"/>
        <v>94.78</v>
      </c>
      <c r="BV6" s="22">
        <f t="shared" si="8"/>
        <v>97.59</v>
      </c>
      <c r="BW6" s="22">
        <f t="shared" si="8"/>
        <v>92.17</v>
      </c>
      <c r="BX6" s="22">
        <f t="shared" si="8"/>
        <v>92.83</v>
      </c>
      <c r="BY6" s="22">
        <f t="shared" si="8"/>
        <v>92.16</v>
      </c>
      <c r="BZ6" s="21" t="str">
        <f>IF(BZ7="","",IF(BZ7="-","【-】","【"&amp;SUBSTITUTE(TEXT(BZ7,"#,##0.00"),"-","△")&amp;"】"))</f>
        <v>【97.59】</v>
      </c>
      <c r="CA6" s="22">
        <f>IF(CA7="",NA(),CA7)</f>
        <v>198.71</v>
      </c>
      <c r="CB6" s="22">
        <f t="shared" ref="CB6:CJ6" si="9">IF(CB7="",NA(),CB7)</f>
        <v>210.95</v>
      </c>
      <c r="CC6" s="22">
        <f t="shared" si="9"/>
        <v>218.94</v>
      </c>
      <c r="CD6" s="22">
        <f t="shared" si="9"/>
        <v>205.12</v>
      </c>
      <c r="CE6" s="22">
        <f t="shared" si="9"/>
        <v>226.09</v>
      </c>
      <c r="CF6" s="22">
        <f t="shared" si="9"/>
        <v>181.3</v>
      </c>
      <c r="CG6" s="22">
        <f t="shared" si="9"/>
        <v>181.71</v>
      </c>
      <c r="CH6" s="22">
        <f t="shared" si="9"/>
        <v>188.51</v>
      </c>
      <c r="CI6" s="22">
        <f t="shared" si="9"/>
        <v>189.43</v>
      </c>
      <c r="CJ6" s="22">
        <f t="shared" si="9"/>
        <v>196.75</v>
      </c>
      <c r="CK6" s="21" t="str">
        <f>IF(CK7="","",IF(CK7="-","【-】","【"&amp;SUBSTITUTE(TEXT(CK7,"#,##0.00"),"-","△")&amp;"】"))</f>
        <v>【181.66】</v>
      </c>
      <c r="CL6" s="22">
        <f>IF(CL7="",NA(),CL7)</f>
        <v>53.43</v>
      </c>
      <c r="CM6" s="22">
        <f t="shared" ref="CM6:CU6" si="10">IF(CM7="",NA(),CM7)</f>
        <v>52.34</v>
      </c>
      <c r="CN6" s="22">
        <f t="shared" si="10"/>
        <v>51.86</v>
      </c>
      <c r="CO6" s="22">
        <f t="shared" si="10"/>
        <v>50.39</v>
      </c>
      <c r="CP6" s="22">
        <f t="shared" si="10"/>
        <v>50.61</v>
      </c>
      <c r="CQ6" s="22">
        <f t="shared" si="10"/>
        <v>55.89</v>
      </c>
      <c r="CR6" s="22">
        <f t="shared" si="10"/>
        <v>55.72</v>
      </c>
      <c r="CS6" s="22">
        <f t="shared" si="10"/>
        <v>55.31</v>
      </c>
      <c r="CT6" s="22">
        <f t="shared" si="10"/>
        <v>55.14</v>
      </c>
      <c r="CU6" s="22">
        <f t="shared" si="10"/>
        <v>54.99</v>
      </c>
      <c r="CV6" s="21" t="str">
        <f>IF(CV7="","",IF(CV7="-","【-】","【"&amp;SUBSTITUTE(TEXT(CV7,"#,##0.00"),"-","△")&amp;"】"))</f>
        <v>【60.21】</v>
      </c>
      <c r="CW6" s="22">
        <f>IF(CW7="",NA(),CW7)</f>
        <v>92.25</v>
      </c>
      <c r="CX6" s="22">
        <f t="shared" ref="CX6:DF6" si="11">IF(CX7="",NA(),CX7)</f>
        <v>93.14</v>
      </c>
      <c r="CY6" s="22">
        <f t="shared" si="11"/>
        <v>92.63</v>
      </c>
      <c r="CZ6" s="22">
        <f t="shared" si="11"/>
        <v>93.6</v>
      </c>
      <c r="DA6" s="22">
        <f t="shared" si="11"/>
        <v>90.21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53.42</v>
      </c>
      <c r="DI6" s="22">
        <f t="shared" ref="DI6:DQ6" si="12">IF(DI7="",NA(),DI7)</f>
        <v>54.52</v>
      </c>
      <c r="DJ6" s="22">
        <f t="shared" si="12"/>
        <v>54.77</v>
      </c>
      <c r="DK6" s="22">
        <f t="shared" si="12"/>
        <v>55.1</v>
      </c>
      <c r="DL6" s="22">
        <f t="shared" si="12"/>
        <v>55.1</v>
      </c>
      <c r="DM6" s="22">
        <f t="shared" si="12"/>
        <v>50.63</v>
      </c>
      <c r="DN6" s="22">
        <f t="shared" si="12"/>
        <v>51.29</v>
      </c>
      <c r="DO6" s="22">
        <f t="shared" si="12"/>
        <v>52.2</v>
      </c>
      <c r="DP6" s="22">
        <f t="shared" si="12"/>
        <v>52.7</v>
      </c>
      <c r="DQ6" s="22">
        <f t="shared" si="12"/>
        <v>53.48</v>
      </c>
      <c r="DR6" s="21" t="str">
        <f>IF(DR7="","",IF(DR7="-","【-】","【"&amp;SUBSTITUTE(TEXT(DR7,"#,##0.00"),"-","△")&amp;"】"))</f>
        <v>【52.41】</v>
      </c>
      <c r="DS6" s="22">
        <f>IF(DS7="",NA(),DS7)</f>
        <v>29.13</v>
      </c>
      <c r="DT6" s="22">
        <f t="shared" ref="DT6:EB6" si="13">IF(DT7="",NA(),DT7)</f>
        <v>30.19</v>
      </c>
      <c r="DU6" s="22">
        <f t="shared" si="13"/>
        <v>28.48</v>
      </c>
      <c r="DV6" s="22">
        <f t="shared" si="13"/>
        <v>30.12</v>
      </c>
      <c r="DW6" s="22">
        <f t="shared" si="13"/>
        <v>30.54</v>
      </c>
      <c r="DX6" s="22">
        <f t="shared" si="13"/>
        <v>18.28</v>
      </c>
      <c r="DY6" s="22">
        <f t="shared" si="13"/>
        <v>19.61</v>
      </c>
      <c r="DZ6" s="22">
        <f t="shared" si="13"/>
        <v>20.73</v>
      </c>
      <c r="EA6" s="22">
        <f t="shared" si="13"/>
        <v>22.86</v>
      </c>
      <c r="EB6" s="22">
        <f t="shared" si="13"/>
        <v>24.31</v>
      </c>
      <c r="EC6" s="21" t="str">
        <f>IF(EC7="","",IF(EC7="-","【-】","【"&amp;SUBSTITUTE(TEXT(EC7,"#,##0.00"),"-","△")&amp;"】"))</f>
        <v>【26.78】</v>
      </c>
      <c r="ED6" s="22">
        <f>IF(ED7="",NA(),ED7)</f>
        <v>1.41</v>
      </c>
      <c r="EE6" s="22">
        <f t="shared" ref="EE6:EM6" si="14">IF(EE7="",NA(),EE7)</f>
        <v>1.25</v>
      </c>
      <c r="EF6" s="22">
        <f t="shared" si="14"/>
        <v>1.62</v>
      </c>
      <c r="EG6" s="22">
        <f t="shared" si="14"/>
        <v>0.85</v>
      </c>
      <c r="EH6" s="22">
        <f t="shared" si="14"/>
        <v>0.96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293440</v>
      </c>
      <c r="D7" s="24">
        <v>46</v>
      </c>
      <c r="E7" s="24">
        <v>1</v>
      </c>
      <c r="F7" s="24">
        <v>0</v>
      </c>
      <c r="G7" s="24">
        <v>1</v>
      </c>
      <c r="H7" s="24" t="s">
        <v>93</v>
      </c>
      <c r="I7" s="24" t="s">
        <v>94</v>
      </c>
      <c r="J7" s="24" t="s">
        <v>95</v>
      </c>
      <c r="K7" s="24" t="s">
        <v>96</v>
      </c>
      <c r="L7" s="24" t="s">
        <v>97</v>
      </c>
      <c r="M7" s="24" t="s">
        <v>98</v>
      </c>
      <c r="N7" s="25" t="s">
        <v>99</v>
      </c>
      <c r="O7" s="25">
        <v>73.38</v>
      </c>
      <c r="P7" s="25">
        <v>99.91</v>
      </c>
      <c r="Q7" s="25">
        <v>3773</v>
      </c>
      <c r="R7" s="25">
        <v>28036</v>
      </c>
      <c r="S7" s="25">
        <v>14.27</v>
      </c>
      <c r="T7" s="25">
        <v>1964.68</v>
      </c>
      <c r="U7" s="25">
        <v>27889</v>
      </c>
      <c r="V7" s="25">
        <v>14.27</v>
      </c>
      <c r="W7" s="25">
        <v>1954.38</v>
      </c>
      <c r="X7" s="25">
        <v>107.5</v>
      </c>
      <c r="Y7" s="25">
        <v>104.95</v>
      </c>
      <c r="Z7" s="25">
        <v>97.9</v>
      </c>
      <c r="AA7" s="25">
        <v>103.85</v>
      </c>
      <c r="AB7" s="25">
        <v>99.79</v>
      </c>
      <c r="AC7" s="25">
        <v>108.35</v>
      </c>
      <c r="AD7" s="25">
        <v>108.84</v>
      </c>
      <c r="AE7" s="25">
        <v>105.92</v>
      </c>
      <c r="AF7" s="25">
        <v>106.01</v>
      </c>
      <c r="AG7" s="25">
        <v>103.74</v>
      </c>
      <c r="AH7" s="25">
        <v>107.26</v>
      </c>
      <c r="AI7" s="25">
        <v>0</v>
      </c>
      <c r="AJ7" s="25">
        <v>0</v>
      </c>
      <c r="AK7" s="25">
        <v>0</v>
      </c>
      <c r="AL7" s="25">
        <v>1.08</v>
      </c>
      <c r="AM7" s="25">
        <v>67.08</v>
      </c>
      <c r="AN7" s="25">
        <v>3.98</v>
      </c>
      <c r="AO7" s="25">
        <v>6.02</v>
      </c>
      <c r="AP7" s="25">
        <v>7.78</v>
      </c>
      <c r="AQ7" s="25">
        <v>9.59</v>
      </c>
      <c r="AR7" s="25">
        <v>11.55</v>
      </c>
      <c r="AS7" s="25">
        <v>1.61</v>
      </c>
      <c r="AT7" s="25">
        <v>336.12</v>
      </c>
      <c r="AU7" s="25">
        <v>260.95</v>
      </c>
      <c r="AV7" s="25">
        <v>256.83999999999997</v>
      </c>
      <c r="AW7" s="25">
        <v>188.5</v>
      </c>
      <c r="AX7" s="25">
        <v>163.47999999999999</v>
      </c>
      <c r="AY7" s="25">
        <v>367.55</v>
      </c>
      <c r="AZ7" s="25">
        <v>378.56</v>
      </c>
      <c r="BA7" s="25">
        <v>364.46</v>
      </c>
      <c r="BB7" s="25">
        <v>338.89</v>
      </c>
      <c r="BC7" s="25">
        <v>352.34</v>
      </c>
      <c r="BD7" s="25">
        <v>239.69</v>
      </c>
      <c r="BE7" s="25">
        <v>234.19</v>
      </c>
      <c r="BF7" s="25">
        <v>196.11</v>
      </c>
      <c r="BG7" s="25">
        <v>227.53</v>
      </c>
      <c r="BH7" s="25">
        <v>237.24</v>
      </c>
      <c r="BI7" s="25">
        <v>206.37</v>
      </c>
      <c r="BJ7" s="25">
        <v>418.68</v>
      </c>
      <c r="BK7" s="25">
        <v>395.68</v>
      </c>
      <c r="BL7" s="25">
        <v>403.72</v>
      </c>
      <c r="BM7" s="25">
        <v>400.21</v>
      </c>
      <c r="BN7" s="25">
        <v>391.13</v>
      </c>
      <c r="BO7" s="25">
        <v>264.86</v>
      </c>
      <c r="BP7" s="25">
        <v>92.4</v>
      </c>
      <c r="BQ7" s="25">
        <v>101.74</v>
      </c>
      <c r="BR7" s="25">
        <v>84.28</v>
      </c>
      <c r="BS7" s="25">
        <v>87.42</v>
      </c>
      <c r="BT7" s="25">
        <v>95.59</v>
      </c>
      <c r="BU7" s="25">
        <v>94.78</v>
      </c>
      <c r="BV7" s="25">
        <v>97.59</v>
      </c>
      <c r="BW7" s="25">
        <v>92.17</v>
      </c>
      <c r="BX7" s="25">
        <v>92.83</v>
      </c>
      <c r="BY7" s="25">
        <v>92.16</v>
      </c>
      <c r="BZ7" s="25">
        <v>97.59</v>
      </c>
      <c r="CA7" s="25">
        <v>198.71</v>
      </c>
      <c r="CB7" s="25">
        <v>210.95</v>
      </c>
      <c r="CC7" s="25">
        <v>218.94</v>
      </c>
      <c r="CD7" s="25">
        <v>205.12</v>
      </c>
      <c r="CE7" s="25">
        <v>226.09</v>
      </c>
      <c r="CF7" s="25">
        <v>181.3</v>
      </c>
      <c r="CG7" s="25">
        <v>181.71</v>
      </c>
      <c r="CH7" s="25">
        <v>188.51</v>
      </c>
      <c r="CI7" s="25">
        <v>189.43</v>
      </c>
      <c r="CJ7" s="25">
        <v>196.75</v>
      </c>
      <c r="CK7" s="25">
        <v>181.66</v>
      </c>
      <c r="CL7" s="25">
        <v>53.43</v>
      </c>
      <c r="CM7" s="25">
        <v>52.34</v>
      </c>
      <c r="CN7" s="25">
        <v>51.86</v>
      </c>
      <c r="CO7" s="25">
        <v>50.39</v>
      </c>
      <c r="CP7" s="25">
        <v>50.61</v>
      </c>
      <c r="CQ7" s="25">
        <v>55.89</v>
      </c>
      <c r="CR7" s="25">
        <v>55.72</v>
      </c>
      <c r="CS7" s="25">
        <v>55.31</v>
      </c>
      <c r="CT7" s="25">
        <v>55.14</v>
      </c>
      <c r="CU7" s="25">
        <v>54.99</v>
      </c>
      <c r="CV7" s="25">
        <v>60.21</v>
      </c>
      <c r="CW7" s="25">
        <v>92.25</v>
      </c>
      <c r="CX7" s="25">
        <v>93.14</v>
      </c>
      <c r="CY7" s="25">
        <v>92.63</v>
      </c>
      <c r="CZ7" s="25">
        <v>93.6</v>
      </c>
      <c r="DA7" s="25">
        <v>90.21</v>
      </c>
      <c r="DB7" s="25">
        <v>81.27</v>
      </c>
      <c r="DC7" s="25">
        <v>81.260000000000005</v>
      </c>
      <c r="DD7" s="25">
        <v>80.36</v>
      </c>
      <c r="DE7" s="25">
        <v>80.13</v>
      </c>
      <c r="DF7" s="25">
        <v>79.34</v>
      </c>
      <c r="DG7" s="25">
        <v>89.21</v>
      </c>
      <c r="DH7" s="25">
        <v>53.42</v>
      </c>
      <c r="DI7" s="25">
        <v>54.52</v>
      </c>
      <c r="DJ7" s="25">
        <v>54.77</v>
      </c>
      <c r="DK7" s="25">
        <v>55.1</v>
      </c>
      <c r="DL7" s="25">
        <v>55.1</v>
      </c>
      <c r="DM7" s="25">
        <v>50.63</v>
      </c>
      <c r="DN7" s="25">
        <v>51.29</v>
      </c>
      <c r="DO7" s="25">
        <v>52.2</v>
      </c>
      <c r="DP7" s="25">
        <v>52.7</v>
      </c>
      <c r="DQ7" s="25">
        <v>53.48</v>
      </c>
      <c r="DR7" s="25">
        <v>52.41</v>
      </c>
      <c r="DS7" s="25">
        <v>29.13</v>
      </c>
      <c r="DT7" s="25">
        <v>30.19</v>
      </c>
      <c r="DU7" s="25">
        <v>28.48</v>
      </c>
      <c r="DV7" s="25">
        <v>30.12</v>
      </c>
      <c r="DW7" s="25">
        <v>30.54</v>
      </c>
      <c r="DX7" s="25">
        <v>18.28</v>
      </c>
      <c r="DY7" s="25">
        <v>19.61</v>
      </c>
      <c r="DZ7" s="25">
        <v>20.73</v>
      </c>
      <c r="EA7" s="25">
        <v>22.86</v>
      </c>
      <c r="EB7" s="25">
        <v>24.31</v>
      </c>
      <c r="EC7" s="25">
        <v>26.78</v>
      </c>
      <c r="ED7" s="25">
        <v>1.41</v>
      </c>
      <c r="EE7" s="25">
        <v>1.25</v>
      </c>
      <c r="EF7" s="25">
        <v>1.62</v>
      </c>
      <c r="EG7" s="25">
        <v>0.85</v>
      </c>
      <c r="EH7" s="25">
        <v>0.96</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奥田　彩佳</cp:lastModifiedBy>
  <cp:lastPrinted>2026-02-11T23:47:40Z</cp:lastPrinted>
  <dcterms:created xsi:type="dcterms:W3CDTF">2025-12-12T09:20:27Z</dcterms:created>
  <dcterms:modified xsi:type="dcterms:W3CDTF">2026-02-16T07:37:03Z</dcterms:modified>
  <cp:category/>
</cp:coreProperties>
</file>