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070" activeTab="0"/>
  </bookViews>
  <sheets>
    <sheet name="１４－３" sheetId="1" r:id="rId1"/>
  </sheets>
  <definedNames>
    <definedName name="_xlnm.Print_Titles" localSheetId="0">'１４－３'!$4:$6</definedName>
  </definedNames>
  <calcPr fullCalcOnLoad="1"/>
</workbook>
</file>

<file path=xl/sharedStrings.xml><?xml version="1.0" encoding="utf-8"?>
<sst xmlns="http://schemas.openxmlformats.org/spreadsheetml/2006/main" count="63" uniqueCount="38">
  <si>
    <t>現年度</t>
  </si>
  <si>
    <t>計</t>
  </si>
  <si>
    <t>滞納繰越</t>
  </si>
  <si>
    <t>平成</t>
  </si>
  <si>
    <t>総額</t>
  </si>
  <si>
    <t>１４－３　町　税　収　入　の　状　況　（　決　算　額　）</t>
  </si>
  <si>
    <t>年度別</t>
  </si>
  <si>
    <t>町税総額</t>
  </si>
  <si>
    <t>普通税</t>
  </si>
  <si>
    <t>目的税</t>
  </si>
  <si>
    <t>町民税</t>
  </si>
  <si>
    <t>軽自動車税</t>
  </si>
  <si>
    <t>たばこ税</t>
  </si>
  <si>
    <t>特別土地　　　　保 有 税</t>
  </si>
  <si>
    <t>旧法による税</t>
  </si>
  <si>
    <t>都市計画税</t>
  </si>
  <si>
    <t>法人</t>
  </si>
  <si>
    <t>交付金</t>
  </si>
  <si>
    <t>調定額</t>
  </si>
  <si>
    <t>計</t>
  </si>
  <si>
    <t>現年度</t>
  </si>
  <si>
    <t>滞納繰越</t>
  </si>
  <si>
    <t>収入額</t>
  </si>
  <si>
    <t>収入未済額</t>
  </si>
  <si>
    <t>個人</t>
  </si>
  <si>
    <t>純固定資産税</t>
  </si>
  <si>
    <t>固定資産税</t>
  </si>
  <si>
    <t>（単位　千円）</t>
  </si>
  <si>
    <t xml:space="preserve"> 資料：総務部　税務課</t>
  </si>
  <si>
    <t>27年度</t>
  </si>
  <si>
    <t>現年度</t>
  </si>
  <si>
    <t>滞納繰越</t>
  </si>
  <si>
    <t>滞納繰越</t>
  </si>
  <si>
    <t>28年度</t>
  </si>
  <si>
    <t>29年度</t>
  </si>
  <si>
    <t>27年度</t>
  </si>
  <si>
    <t>28年度</t>
  </si>
  <si>
    <t>29年度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</si>
</sst>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*-###\ ###\ ###\ ##0;* &quot;-&quot;_ ;_ @_ "/>
  </numFmts>
  <fonts count="48">
    <font>
      <sz val="11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8"/>
      <name val="ＭＳ Ｐゴシック"/>
      <family val="3"/>
    </font>
    <font>
      <u val="single"/>
      <sz val="13.75"/>
      <color indexed="12"/>
      <name val="ＭＳ 明朝"/>
      <family val="1"/>
    </font>
    <font>
      <u val="single"/>
      <sz val="13.75"/>
      <color indexed="36"/>
      <name val="ＭＳ 明朝"/>
      <family val="1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distributed"/>
    </xf>
    <xf numFmtId="0" fontId="8" fillId="0" borderId="0" xfId="0" applyFont="1" applyAlignment="1">
      <alignment horizontal="distributed"/>
    </xf>
    <xf numFmtId="0" fontId="1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/>
    </xf>
    <xf numFmtId="176" fontId="8" fillId="0" borderId="0" xfId="0" applyNumberFormat="1" applyFont="1" applyAlignment="1">
      <alignment horizontal="righ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distributed"/>
    </xf>
    <xf numFmtId="176" fontId="8" fillId="0" borderId="0" xfId="0" applyNumberFormat="1" applyFont="1" applyBorder="1" applyAlignment="1">
      <alignment horizontal="right"/>
    </xf>
    <xf numFmtId="176" fontId="8" fillId="0" borderId="16" xfId="0" applyNumberFormat="1" applyFont="1" applyBorder="1" applyAlignment="1">
      <alignment horizontal="right"/>
    </xf>
    <xf numFmtId="176" fontId="8" fillId="0" borderId="14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distributed"/>
    </xf>
    <xf numFmtId="0" fontId="12" fillId="0" borderId="12" xfId="0" applyFont="1" applyBorder="1" applyAlignment="1">
      <alignment horizontal="distributed"/>
    </xf>
    <xf numFmtId="176" fontId="12" fillId="0" borderId="0" xfId="0" applyNumberFormat="1" applyFont="1" applyAlignment="1">
      <alignment horizontal="right"/>
    </xf>
    <xf numFmtId="176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176" fontId="12" fillId="0" borderId="17" xfId="0" applyNumberFormat="1" applyFont="1" applyBorder="1" applyAlignment="1">
      <alignment horizontal="right"/>
    </xf>
    <xf numFmtId="176" fontId="12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12" fillId="0" borderId="0" xfId="0" applyFont="1" applyAlignment="1">
      <alignment horizontal="distributed"/>
    </xf>
    <xf numFmtId="0" fontId="47" fillId="0" borderId="0" xfId="0" applyFont="1" applyAlignment="1">
      <alignment horizontal="distributed"/>
    </xf>
    <xf numFmtId="0" fontId="47" fillId="0" borderId="0" xfId="0" applyFont="1" applyAlignment="1">
      <alignment horizontal="distributed"/>
    </xf>
    <xf numFmtId="0" fontId="47" fillId="0" borderId="12" xfId="0" applyFont="1" applyBorder="1" applyAlignment="1">
      <alignment horizontal="distributed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5" fillId="0" borderId="30" xfId="0" applyFont="1" applyBorder="1" applyAlignment="1">
      <alignment horizontal="distributed"/>
    </xf>
    <xf numFmtId="0" fontId="11" fillId="0" borderId="31" xfId="0" applyFont="1" applyBorder="1" applyAlignment="1">
      <alignment horizontal="distributed"/>
    </xf>
    <xf numFmtId="0" fontId="5" fillId="0" borderId="17" xfId="0" applyFont="1" applyBorder="1" applyAlignment="1">
      <alignment horizontal="distributed"/>
    </xf>
    <xf numFmtId="0" fontId="11" fillId="0" borderId="0" xfId="0" applyFont="1" applyAlignment="1">
      <alignment horizontal="distributed"/>
    </xf>
    <xf numFmtId="0" fontId="5" fillId="0" borderId="32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view="pageBreakPreview" zoomScaleNormal="11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26" sqref="Q26"/>
    </sheetView>
  </sheetViews>
  <sheetFormatPr defaultColWidth="8.796875" defaultRowHeight="14.25"/>
  <cols>
    <col min="1" max="1" width="4.19921875" style="1" customWidth="1"/>
    <col min="2" max="2" width="5.5" style="1" customWidth="1"/>
    <col min="3" max="3" width="8.59765625" style="1" customWidth="1"/>
    <col min="4" max="7" width="9.09765625" style="1" bestFit="1" customWidth="1"/>
    <col min="8" max="8" width="7.59765625" style="1" customWidth="1"/>
    <col min="9" max="10" width="9.09765625" style="1" bestFit="1" customWidth="1"/>
    <col min="11" max="16" width="7.59765625" style="1" customWidth="1"/>
    <col min="17" max="16384" width="9" style="1" customWidth="1"/>
  </cols>
  <sheetData>
    <row r="1" s="2" customFormat="1" ht="14.25" customHeight="1">
      <c r="A1" s="2" t="s">
        <v>5</v>
      </c>
    </row>
    <row r="2" spans="1:16" ht="15" customHeight="1">
      <c r="A2" s="7"/>
      <c r="B2" s="7"/>
      <c r="C2" s="7"/>
      <c r="D2" s="7"/>
      <c r="E2" s="7"/>
      <c r="F2" s="7"/>
      <c r="G2" s="7"/>
      <c r="H2" s="7"/>
      <c r="I2" s="9"/>
      <c r="J2" s="7"/>
      <c r="K2" s="7"/>
      <c r="L2" s="7"/>
      <c r="M2" s="7"/>
      <c r="N2" s="7"/>
      <c r="O2" s="7"/>
      <c r="P2" s="7"/>
    </row>
    <row r="3" spans="1:16" s="3" customFormat="1" ht="17.2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9" t="s">
        <v>27</v>
      </c>
    </row>
    <row r="4" spans="1:16" s="4" customFormat="1" ht="14.25" customHeight="1" thickTop="1">
      <c r="A4" s="38" t="s">
        <v>6</v>
      </c>
      <c r="B4" s="38"/>
      <c r="C4" s="39"/>
      <c r="D4" s="49" t="s">
        <v>7</v>
      </c>
      <c r="E4" s="52" t="s">
        <v>8</v>
      </c>
      <c r="F4" s="53"/>
      <c r="G4" s="53"/>
      <c r="H4" s="53"/>
      <c r="I4" s="53"/>
      <c r="J4" s="54"/>
      <c r="K4" s="54"/>
      <c r="L4" s="54"/>
      <c r="M4" s="54"/>
      <c r="N4" s="54"/>
      <c r="O4" s="55"/>
      <c r="P4" s="10" t="s">
        <v>9</v>
      </c>
    </row>
    <row r="5" spans="1:16" s="4" customFormat="1" ht="14.25" customHeight="1">
      <c r="A5" s="40"/>
      <c r="B5" s="40"/>
      <c r="C5" s="41"/>
      <c r="D5" s="50"/>
      <c r="E5" s="47" t="s">
        <v>4</v>
      </c>
      <c r="F5" s="44" t="s">
        <v>10</v>
      </c>
      <c r="G5" s="45"/>
      <c r="H5" s="46"/>
      <c r="I5" s="44" t="s">
        <v>26</v>
      </c>
      <c r="J5" s="45"/>
      <c r="K5" s="46"/>
      <c r="L5" s="63" t="s">
        <v>11</v>
      </c>
      <c r="M5" s="63" t="s">
        <v>12</v>
      </c>
      <c r="N5" s="63" t="s">
        <v>13</v>
      </c>
      <c r="O5" s="63" t="s">
        <v>14</v>
      </c>
      <c r="P5" s="62" t="s">
        <v>15</v>
      </c>
    </row>
    <row r="6" spans="1:16" s="4" customFormat="1" ht="14.25" customHeight="1">
      <c r="A6" s="42"/>
      <c r="B6" s="42"/>
      <c r="C6" s="43"/>
      <c r="D6" s="51"/>
      <c r="E6" s="48"/>
      <c r="F6" s="5" t="s">
        <v>4</v>
      </c>
      <c r="G6" s="5" t="s">
        <v>24</v>
      </c>
      <c r="H6" s="5" t="s">
        <v>16</v>
      </c>
      <c r="I6" s="5" t="s">
        <v>4</v>
      </c>
      <c r="J6" s="14" t="s">
        <v>25</v>
      </c>
      <c r="K6" s="5" t="s">
        <v>17</v>
      </c>
      <c r="L6" s="63"/>
      <c r="M6" s="63"/>
      <c r="N6" s="63"/>
      <c r="O6" s="63"/>
      <c r="P6" s="62"/>
    </row>
    <row r="7" spans="3:16" s="6" customFormat="1" ht="18" customHeight="1">
      <c r="C7" s="15"/>
      <c r="D7" s="56" t="s">
        <v>18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15" customHeight="1">
      <c r="A8" s="33" t="s">
        <v>3</v>
      </c>
      <c r="B8" s="34" t="s">
        <v>29</v>
      </c>
      <c r="C8" s="35" t="s">
        <v>19</v>
      </c>
      <c r="D8" s="25">
        <f>SUM(D9:D10)</f>
        <v>2977668</v>
      </c>
      <c r="E8" s="25">
        <f aca="true" t="shared" si="0" ref="E8:O8">SUM(E9:E10)</f>
        <v>2847053</v>
      </c>
      <c r="F8" s="25">
        <f t="shared" si="0"/>
        <v>1492065</v>
      </c>
      <c r="G8" s="25">
        <f t="shared" si="0"/>
        <v>1411641</v>
      </c>
      <c r="H8" s="25">
        <f t="shared" si="0"/>
        <v>80424</v>
      </c>
      <c r="I8" s="25">
        <f t="shared" si="0"/>
        <v>1178251</v>
      </c>
      <c r="J8" s="25">
        <f t="shared" si="0"/>
        <v>1177972</v>
      </c>
      <c r="K8" s="25">
        <f t="shared" si="0"/>
        <v>279</v>
      </c>
      <c r="L8" s="25">
        <f t="shared" si="0"/>
        <v>41539</v>
      </c>
      <c r="M8" s="25">
        <f t="shared" si="0"/>
        <v>135198</v>
      </c>
      <c r="N8" s="25">
        <f t="shared" si="0"/>
        <v>0</v>
      </c>
      <c r="O8" s="25">
        <f t="shared" si="0"/>
        <v>0</v>
      </c>
      <c r="P8" s="25">
        <f>SUM(P9:P10)</f>
        <v>130615</v>
      </c>
    </row>
    <row r="9" spans="1:16" ht="15" customHeight="1">
      <c r="A9" s="36"/>
      <c r="B9" s="34"/>
      <c r="C9" s="35" t="s">
        <v>20</v>
      </c>
      <c r="D9" s="25">
        <f>E9+P9</f>
        <v>2872890</v>
      </c>
      <c r="E9" s="25">
        <f>F9+I9+L9+M9+N9+O9</f>
        <v>2748994</v>
      </c>
      <c r="F9" s="25">
        <f>G9+H9</f>
        <v>1456758</v>
      </c>
      <c r="G9" s="30">
        <v>1376616</v>
      </c>
      <c r="H9" s="30">
        <v>80142</v>
      </c>
      <c r="I9" s="30">
        <f>J9+K9</f>
        <v>1117080</v>
      </c>
      <c r="J9" s="30">
        <v>1116801</v>
      </c>
      <c r="K9" s="30">
        <v>279</v>
      </c>
      <c r="L9" s="30">
        <v>39958</v>
      </c>
      <c r="M9" s="30">
        <v>135198</v>
      </c>
      <c r="N9" s="30">
        <v>0</v>
      </c>
      <c r="O9" s="30">
        <v>0</v>
      </c>
      <c r="P9" s="30">
        <v>123896</v>
      </c>
    </row>
    <row r="10" spans="1:16" ht="15" customHeight="1">
      <c r="A10" s="36"/>
      <c r="B10" s="34"/>
      <c r="C10" s="35" t="s">
        <v>21</v>
      </c>
      <c r="D10" s="25">
        <f>E10+P10</f>
        <v>104778</v>
      </c>
      <c r="E10" s="25">
        <f>F10+I10+L10+M10+N10+O10</f>
        <v>98059</v>
      </c>
      <c r="F10" s="25">
        <f>G10+H10</f>
        <v>35307</v>
      </c>
      <c r="G10" s="30">
        <v>35025</v>
      </c>
      <c r="H10" s="30">
        <v>282</v>
      </c>
      <c r="I10" s="30">
        <f>J10+K10</f>
        <v>61171</v>
      </c>
      <c r="J10" s="30">
        <v>61171</v>
      </c>
      <c r="K10" s="30">
        <v>0</v>
      </c>
      <c r="L10" s="30">
        <v>1581</v>
      </c>
      <c r="M10" s="30">
        <v>0</v>
      </c>
      <c r="N10" s="30">
        <v>0</v>
      </c>
      <c r="O10" s="30">
        <v>0</v>
      </c>
      <c r="P10" s="30">
        <v>6719</v>
      </c>
    </row>
    <row r="11" spans="1:16" s="6" customFormat="1" ht="17.25" customHeight="1">
      <c r="A11" s="36"/>
      <c r="B11" s="34" t="s">
        <v>33</v>
      </c>
      <c r="C11" s="35" t="s">
        <v>19</v>
      </c>
      <c r="D11" s="25">
        <f>SUM(D12:D13)</f>
        <v>2986297</v>
      </c>
      <c r="E11" s="25">
        <f aca="true" t="shared" si="1" ref="E11:O11">SUM(E12:E13)</f>
        <v>2853939</v>
      </c>
      <c r="F11" s="25">
        <f t="shared" si="1"/>
        <v>1481957</v>
      </c>
      <c r="G11" s="25">
        <f t="shared" si="1"/>
        <v>1407640</v>
      </c>
      <c r="H11" s="25">
        <f t="shared" si="1"/>
        <v>74317</v>
      </c>
      <c r="I11" s="25">
        <f t="shared" si="1"/>
        <v>1191141</v>
      </c>
      <c r="J11" s="25">
        <f t="shared" si="1"/>
        <v>1190868</v>
      </c>
      <c r="K11" s="25">
        <f t="shared" si="1"/>
        <v>273</v>
      </c>
      <c r="L11" s="25">
        <f t="shared" si="1"/>
        <v>50067</v>
      </c>
      <c r="M11" s="25">
        <f t="shared" si="1"/>
        <v>130774</v>
      </c>
      <c r="N11" s="25">
        <f t="shared" si="1"/>
        <v>0</v>
      </c>
      <c r="O11" s="25">
        <f t="shared" si="1"/>
        <v>0</v>
      </c>
      <c r="P11" s="25">
        <f>SUM(P12:P13)</f>
        <v>132358</v>
      </c>
    </row>
    <row r="12" spans="1:16" s="6" customFormat="1" ht="15" customHeight="1">
      <c r="A12" s="36"/>
      <c r="B12" s="34"/>
      <c r="C12" s="35" t="s">
        <v>20</v>
      </c>
      <c r="D12" s="25">
        <f>E12+P12</f>
        <v>2896378</v>
      </c>
      <c r="E12" s="25">
        <f>F12+I12+L12+M12+N12+O12</f>
        <v>2769932</v>
      </c>
      <c r="F12" s="25">
        <f>G12+H12</f>
        <v>1452860</v>
      </c>
      <c r="G12" s="30">
        <v>1378584</v>
      </c>
      <c r="H12" s="30">
        <v>74276</v>
      </c>
      <c r="I12" s="30">
        <f>J12+K12</f>
        <v>1137450</v>
      </c>
      <c r="J12" s="30">
        <v>1137177</v>
      </c>
      <c r="K12" s="30">
        <v>273</v>
      </c>
      <c r="L12" s="30">
        <v>48848</v>
      </c>
      <c r="M12" s="30">
        <v>130774</v>
      </c>
      <c r="N12" s="30">
        <v>0</v>
      </c>
      <c r="O12" s="30">
        <v>0</v>
      </c>
      <c r="P12" s="30">
        <v>126446</v>
      </c>
    </row>
    <row r="13" spans="1:16" s="6" customFormat="1" ht="15" customHeight="1">
      <c r="A13" s="36"/>
      <c r="B13" s="34"/>
      <c r="C13" s="35" t="s">
        <v>21</v>
      </c>
      <c r="D13" s="25">
        <f>E13+P13</f>
        <v>89919</v>
      </c>
      <c r="E13" s="25">
        <f>F13+I13+L13+M13+N13+O13</f>
        <v>84007</v>
      </c>
      <c r="F13" s="25">
        <f>G13+H13</f>
        <v>29097</v>
      </c>
      <c r="G13" s="30">
        <v>29056</v>
      </c>
      <c r="H13" s="30">
        <v>41</v>
      </c>
      <c r="I13" s="30">
        <f>J13+K13</f>
        <v>53691</v>
      </c>
      <c r="J13" s="30">
        <v>53691</v>
      </c>
      <c r="K13" s="30">
        <v>0</v>
      </c>
      <c r="L13" s="30">
        <v>1219</v>
      </c>
      <c r="M13" s="30">
        <v>0</v>
      </c>
      <c r="N13" s="30">
        <v>0</v>
      </c>
      <c r="O13" s="30">
        <v>0</v>
      </c>
      <c r="P13" s="30">
        <v>5912</v>
      </c>
    </row>
    <row r="14" spans="1:16" s="6" customFormat="1" ht="17.25" customHeight="1">
      <c r="A14" s="11"/>
      <c r="B14" s="13" t="s">
        <v>34</v>
      </c>
      <c r="C14" s="12" t="s">
        <v>19</v>
      </c>
      <c r="D14" s="16">
        <f>SUM(D15:D16)</f>
        <v>3007698</v>
      </c>
      <c r="E14" s="16">
        <f aca="true" t="shared" si="2" ref="E14:O14">SUM(E15:E16)</f>
        <v>2873650</v>
      </c>
      <c r="F14" s="16">
        <f t="shared" si="2"/>
        <v>1491655</v>
      </c>
      <c r="G14" s="16">
        <f t="shared" si="2"/>
        <v>1407299</v>
      </c>
      <c r="H14" s="16">
        <f t="shared" si="2"/>
        <v>84356</v>
      </c>
      <c r="I14" s="16">
        <f t="shared" si="2"/>
        <v>1203270</v>
      </c>
      <c r="J14" s="16">
        <f t="shared" si="2"/>
        <v>1203000</v>
      </c>
      <c r="K14" s="16">
        <f t="shared" si="2"/>
        <v>270</v>
      </c>
      <c r="L14" s="16">
        <f t="shared" si="2"/>
        <v>52004</v>
      </c>
      <c r="M14" s="16">
        <f t="shared" si="2"/>
        <v>126721</v>
      </c>
      <c r="N14" s="16">
        <f t="shared" si="2"/>
        <v>0</v>
      </c>
      <c r="O14" s="16">
        <f t="shared" si="2"/>
        <v>0</v>
      </c>
      <c r="P14" s="16">
        <f>SUM(P15:P16)</f>
        <v>134048</v>
      </c>
    </row>
    <row r="15" spans="1:16" s="6" customFormat="1" ht="15" customHeight="1">
      <c r="A15" s="11"/>
      <c r="B15" s="13"/>
      <c r="C15" s="12" t="s">
        <v>20</v>
      </c>
      <c r="D15" s="16">
        <f>E15+P15</f>
        <v>2927047</v>
      </c>
      <c r="E15" s="16">
        <f>F15+I15+L15+M15+N15+O15</f>
        <v>2798514</v>
      </c>
      <c r="F15" s="16">
        <f>G15+H15</f>
        <v>1467805</v>
      </c>
      <c r="G15" s="31">
        <v>1383499</v>
      </c>
      <c r="H15" s="31">
        <v>84306</v>
      </c>
      <c r="I15" s="31">
        <f>J15+K15</f>
        <v>1153295</v>
      </c>
      <c r="J15" s="31">
        <v>1153025</v>
      </c>
      <c r="K15" s="31">
        <v>270</v>
      </c>
      <c r="L15" s="31">
        <v>50693</v>
      </c>
      <c r="M15" s="31">
        <v>126721</v>
      </c>
      <c r="N15" s="31">
        <v>0</v>
      </c>
      <c r="O15" s="31">
        <v>0</v>
      </c>
      <c r="P15" s="31">
        <v>128533</v>
      </c>
    </row>
    <row r="16" spans="1:16" s="6" customFormat="1" ht="15" customHeight="1">
      <c r="A16" s="11"/>
      <c r="B16" s="13"/>
      <c r="C16" s="12" t="s">
        <v>21</v>
      </c>
      <c r="D16" s="16">
        <f>E16+P16</f>
        <v>80651</v>
      </c>
      <c r="E16" s="16">
        <f>F16+I16+L16+M16+N16+O16</f>
        <v>75136</v>
      </c>
      <c r="F16" s="16">
        <f>G16+H16</f>
        <v>23850</v>
      </c>
      <c r="G16" s="31">
        <v>23800</v>
      </c>
      <c r="H16" s="31">
        <v>50</v>
      </c>
      <c r="I16" s="31">
        <f>J16+K16</f>
        <v>49975</v>
      </c>
      <c r="J16" s="31">
        <v>49975</v>
      </c>
      <c r="K16" s="31">
        <v>0</v>
      </c>
      <c r="L16" s="31">
        <v>1311</v>
      </c>
      <c r="M16" s="31">
        <v>0</v>
      </c>
      <c r="N16" s="31">
        <v>0</v>
      </c>
      <c r="O16" s="31">
        <v>0</v>
      </c>
      <c r="P16" s="31">
        <v>5515</v>
      </c>
    </row>
    <row r="17" spans="3:16" s="6" customFormat="1" ht="18" customHeight="1">
      <c r="C17" s="15"/>
      <c r="D17" s="58" t="s">
        <v>22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ht="15" customHeight="1">
      <c r="A18" s="33" t="s">
        <v>3</v>
      </c>
      <c r="B18" s="34" t="s">
        <v>35</v>
      </c>
      <c r="C18" s="35" t="s">
        <v>1</v>
      </c>
      <c r="D18" s="25">
        <f>SUM(D19:D20)</f>
        <v>2881365</v>
      </c>
      <c r="E18" s="25">
        <f aca="true" t="shared" si="3" ref="E18:O18">SUM(E19:E20)</f>
        <v>2757030</v>
      </c>
      <c r="F18" s="25">
        <f t="shared" si="3"/>
        <v>1460460</v>
      </c>
      <c r="G18" s="25">
        <f t="shared" si="3"/>
        <v>1380078</v>
      </c>
      <c r="H18" s="25">
        <f t="shared" si="3"/>
        <v>80382</v>
      </c>
      <c r="I18" s="25">
        <f t="shared" si="3"/>
        <v>1121206</v>
      </c>
      <c r="J18" s="25">
        <f t="shared" si="3"/>
        <v>1120927</v>
      </c>
      <c r="K18" s="25">
        <f t="shared" si="3"/>
        <v>279</v>
      </c>
      <c r="L18" s="25">
        <f t="shared" si="3"/>
        <v>40166</v>
      </c>
      <c r="M18" s="25">
        <f t="shared" si="3"/>
        <v>135198</v>
      </c>
      <c r="N18" s="25">
        <f t="shared" si="3"/>
        <v>0</v>
      </c>
      <c r="O18" s="25">
        <f t="shared" si="3"/>
        <v>0</v>
      </c>
      <c r="P18" s="25">
        <f>SUM(P19:P20)</f>
        <v>124335</v>
      </c>
    </row>
    <row r="19" spans="1:16" ht="15" customHeight="1">
      <c r="A19" s="36"/>
      <c r="B19" s="36"/>
      <c r="C19" s="35" t="s">
        <v>30</v>
      </c>
      <c r="D19" s="25">
        <f>E19+P19</f>
        <v>2849184</v>
      </c>
      <c r="E19" s="25">
        <f>F19+I19+L19+M19+N19+O19</f>
        <v>2726708</v>
      </c>
      <c r="F19" s="25">
        <f>G19+H19</f>
        <v>1447729</v>
      </c>
      <c r="G19" s="25">
        <v>1367587</v>
      </c>
      <c r="H19" s="25">
        <v>80142</v>
      </c>
      <c r="I19" s="25">
        <f>J19+K19</f>
        <v>1104284</v>
      </c>
      <c r="J19" s="25">
        <v>1104005</v>
      </c>
      <c r="K19" s="25">
        <v>279</v>
      </c>
      <c r="L19" s="25">
        <v>39497</v>
      </c>
      <c r="M19" s="25">
        <v>135198</v>
      </c>
      <c r="N19" s="25">
        <v>0</v>
      </c>
      <c r="O19" s="25">
        <v>0</v>
      </c>
      <c r="P19" s="25">
        <v>122476</v>
      </c>
    </row>
    <row r="20" spans="1:16" ht="15" customHeight="1">
      <c r="A20" s="36"/>
      <c r="B20" s="37"/>
      <c r="C20" s="35" t="s">
        <v>31</v>
      </c>
      <c r="D20" s="26">
        <f>E20+P20</f>
        <v>32181</v>
      </c>
      <c r="E20" s="26">
        <f>F20+I20+L20+M20+N20+O20</f>
        <v>30322</v>
      </c>
      <c r="F20" s="26">
        <f>G20+H20</f>
        <v>12731</v>
      </c>
      <c r="G20" s="25">
        <v>12491</v>
      </c>
      <c r="H20" s="26">
        <v>240</v>
      </c>
      <c r="I20" s="26">
        <f>J20+K20</f>
        <v>16922</v>
      </c>
      <c r="J20" s="25">
        <v>16922</v>
      </c>
      <c r="K20" s="25">
        <v>0</v>
      </c>
      <c r="L20" s="25">
        <v>669</v>
      </c>
      <c r="M20" s="25">
        <v>0</v>
      </c>
      <c r="N20" s="25">
        <v>0</v>
      </c>
      <c r="O20" s="25">
        <v>0</v>
      </c>
      <c r="P20" s="26">
        <v>1859</v>
      </c>
    </row>
    <row r="21" spans="1:16" s="6" customFormat="1" ht="18.75" customHeight="1">
      <c r="A21" s="36"/>
      <c r="B21" s="34" t="s">
        <v>36</v>
      </c>
      <c r="C21" s="35" t="s">
        <v>1</v>
      </c>
      <c r="D21" s="25">
        <f>SUM(D22:D23)</f>
        <v>2899452</v>
      </c>
      <c r="E21" s="25">
        <f aca="true" t="shared" si="4" ref="E21:O21">SUM(E22:E23)</f>
        <v>2772797</v>
      </c>
      <c r="F21" s="25">
        <f t="shared" si="4"/>
        <v>1453994</v>
      </c>
      <c r="G21" s="25">
        <f t="shared" si="4"/>
        <v>1379727</v>
      </c>
      <c r="H21" s="25">
        <f t="shared" si="4"/>
        <v>74267</v>
      </c>
      <c r="I21" s="25">
        <f t="shared" si="4"/>
        <v>1139461</v>
      </c>
      <c r="J21" s="25">
        <f t="shared" si="4"/>
        <v>1139188</v>
      </c>
      <c r="K21" s="25">
        <f t="shared" si="4"/>
        <v>273</v>
      </c>
      <c r="L21" s="25">
        <f t="shared" si="4"/>
        <v>48568</v>
      </c>
      <c r="M21" s="25">
        <f t="shared" si="4"/>
        <v>130774</v>
      </c>
      <c r="N21" s="25">
        <f t="shared" si="4"/>
        <v>0</v>
      </c>
      <c r="O21" s="25">
        <f t="shared" si="4"/>
        <v>0</v>
      </c>
      <c r="P21" s="25">
        <f>SUM(P22:P23)</f>
        <v>126655</v>
      </c>
    </row>
    <row r="22" spans="1:16" s="6" customFormat="1" ht="15" customHeight="1">
      <c r="A22" s="36"/>
      <c r="B22" s="36"/>
      <c r="C22" s="35" t="s">
        <v>0</v>
      </c>
      <c r="D22" s="25">
        <f>E22+P22</f>
        <v>2873939</v>
      </c>
      <c r="E22" s="25">
        <f>F22+I22+L22+M22+N22+O22</f>
        <v>2748764</v>
      </c>
      <c r="F22" s="25">
        <f>G22+H22</f>
        <v>1443795</v>
      </c>
      <c r="G22" s="25">
        <v>1369569</v>
      </c>
      <c r="H22" s="25">
        <v>74226</v>
      </c>
      <c r="I22" s="25">
        <f>J22+K22</f>
        <v>1126021</v>
      </c>
      <c r="J22" s="25">
        <v>1125748</v>
      </c>
      <c r="K22" s="25">
        <v>273</v>
      </c>
      <c r="L22" s="25">
        <v>48174</v>
      </c>
      <c r="M22" s="25">
        <v>130774</v>
      </c>
      <c r="N22" s="25">
        <v>0</v>
      </c>
      <c r="O22" s="25">
        <v>0</v>
      </c>
      <c r="P22" s="25">
        <v>125175</v>
      </c>
    </row>
    <row r="23" spans="1:16" s="6" customFormat="1" ht="15" customHeight="1">
      <c r="A23" s="37"/>
      <c r="B23" s="37"/>
      <c r="C23" s="35" t="s">
        <v>2</v>
      </c>
      <c r="D23" s="26">
        <f>E23+P23</f>
        <v>25513</v>
      </c>
      <c r="E23" s="26">
        <f>F23+I23+L23+M23+N23+O23</f>
        <v>24033</v>
      </c>
      <c r="F23" s="26">
        <f>G23+H23</f>
        <v>10199</v>
      </c>
      <c r="G23" s="25">
        <v>10158</v>
      </c>
      <c r="H23" s="26">
        <v>41</v>
      </c>
      <c r="I23" s="26">
        <f>J23+K23</f>
        <v>13440</v>
      </c>
      <c r="J23" s="25">
        <v>13440</v>
      </c>
      <c r="K23" s="25">
        <v>0</v>
      </c>
      <c r="L23" s="25">
        <v>394</v>
      </c>
      <c r="M23" s="25">
        <v>0</v>
      </c>
      <c r="N23" s="25">
        <v>0</v>
      </c>
      <c r="O23" s="25">
        <v>0</v>
      </c>
      <c r="P23" s="26">
        <v>1480</v>
      </c>
    </row>
    <row r="24" spans="1:16" s="6" customFormat="1" ht="18.75" customHeight="1">
      <c r="A24" s="11"/>
      <c r="B24" s="13" t="s">
        <v>37</v>
      </c>
      <c r="C24" s="12" t="s">
        <v>1</v>
      </c>
      <c r="D24" s="16">
        <f>SUM(D25:D26)</f>
        <v>2928790</v>
      </c>
      <c r="E24" s="16">
        <f aca="true" t="shared" si="5" ref="E24:O24">SUM(E25:E26)</f>
        <v>2799965</v>
      </c>
      <c r="F24" s="16">
        <f t="shared" si="5"/>
        <v>1466586</v>
      </c>
      <c r="G24" s="16">
        <f t="shared" si="5"/>
        <v>1382230</v>
      </c>
      <c r="H24" s="16">
        <f t="shared" si="5"/>
        <v>84356</v>
      </c>
      <c r="I24" s="16">
        <f t="shared" si="5"/>
        <v>1155946</v>
      </c>
      <c r="J24" s="16">
        <f t="shared" si="5"/>
        <v>1155676</v>
      </c>
      <c r="K24" s="16">
        <f t="shared" si="5"/>
        <v>270</v>
      </c>
      <c r="L24" s="16">
        <f t="shared" si="5"/>
        <v>50712</v>
      </c>
      <c r="M24" s="16">
        <f t="shared" si="5"/>
        <v>126721</v>
      </c>
      <c r="N24" s="16">
        <f t="shared" si="5"/>
        <v>0</v>
      </c>
      <c r="O24" s="16">
        <f t="shared" si="5"/>
        <v>0</v>
      </c>
      <c r="P24" s="16">
        <f>SUM(P25:P26)</f>
        <v>128825</v>
      </c>
    </row>
    <row r="25" spans="1:16" s="6" customFormat="1" ht="15" customHeight="1">
      <c r="A25" s="11"/>
      <c r="B25" s="11"/>
      <c r="C25" s="12" t="s">
        <v>30</v>
      </c>
      <c r="D25" s="16">
        <f>E25+P25</f>
        <v>2906400</v>
      </c>
      <c r="E25" s="16">
        <f>F25+I25+L25+M25+N25+O25</f>
        <v>2778884</v>
      </c>
      <c r="F25" s="16">
        <f>G25+H25</f>
        <v>1457775</v>
      </c>
      <c r="G25" s="16">
        <v>1373469</v>
      </c>
      <c r="H25" s="16">
        <v>84306</v>
      </c>
      <c r="I25" s="16">
        <f>J25+K25</f>
        <v>1144082</v>
      </c>
      <c r="J25" s="16">
        <v>1143812</v>
      </c>
      <c r="K25" s="16">
        <v>270</v>
      </c>
      <c r="L25" s="16">
        <v>50306</v>
      </c>
      <c r="M25" s="16">
        <v>126721</v>
      </c>
      <c r="N25" s="16">
        <v>0</v>
      </c>
      <c r="O25" s="16">
        <v>0</v>
      </c>
      <c r="P25" s="16">
        <v>127516</v>
      </c>
    </row>
    <row r="26" spans="1:16" s="6" customFormat="1" ht="15" customHeight="1" thickBot="1">
      <c r="A26" s="17"/>
      <c r="B26" s="17"/>
      <c r="C26" s="18" t="s">
        <v>32</v>
      </c>
      <c r="D26" s="19">
        <f>E26+P26</f>
        <v>22390</v>
      </c>
      <c r="E26" s="19">
        <f>F26+I26+L26+M26+N26+O26</f>
        <v>21081</v>
      </c>
      <c r="F26" s="19">
        <f>G26+H26</f>
        <v>8811</v>
      </c>
      <c r="G26" s="16">
        <v>8761</v>
      </c>
      <c r="H26" s="19">
        <v>50</v>
      </c>
      <c r="I26" s="19">
        <f>J26+K26</f>
        <v>11864</v>
      </c>
      <c r="J26" s="16">
        <v>11864</v>
      </c>
      <c r="K26" s="16">
        <v>0</v>
      </c>
      <c r="L26" s="16">
        <v>406</v>
      </c>
      <c r="M26" s="16">
        <v>0</v>
      </c>
      <c r="N26" s="16">
        <v>0</v>
      </c>
      <c r="O26" s="16">
        <v>0</v>
      </c>
      <c r="P26" s="19">
        <v>1309</v>
      </c>
    </row>
    <row r="27" spans="3:16" s="6" customFormat="1" ht="18" customHeight="1" thickTop="1">
      <c r="C27" s="15"/>
      <c r="D27" s="60" t="s">
        <v>23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</row>
    <row r="28" spans="1:16" ht="15" customHeight="1">
      <c r="A28" s="32" t="s">
        <v>3</v>
      </c>
      <c r="B28" s="23" t="s">
        <v>35</v>
      </c>
      <c r="C28" s="24" t="s">
        <v>1</v>
      </c>
      <c r="D28" s="25">
        <f aca="true" t="shared" si="6" ref="D28:P28">D8-D18</f>
        <v>96303</v>
      </c>
      <c r="E28" s="25">
        <f t="shared" si="6"/>
        <v>90023</v>
      </c>
      <c r="F28" s="25">
        <f t="shared" si="6"/>
        <v>31605</v>
      </c>
      <c r="G28" s="25">
        <f t="shared" si="6"/>
        <v>31563</v>
      </c>
      <c r="H28" s="25">
        <f t="shared" si="6"/>
        <v>42</v>
      </c>
      <c r="I28" s="25">
        <f t="shared" si="6"/>
        <v>57045</v>
      </c>
      <c r="J28" s="25">
        <f t="shared" si="6"/>
        <v>57045</v>
      </c>
      <c r="K28" s="25">
        <f t="shared" si="6"/>
        <v>0</v>
      </c>
      <c r="L28" s="25">
        <f t="shared" si="6"/>
        <v>1373</v>
      </c>
      <c r="M28" s="25">
        <f t="shared" si="6"/>
        <v>0</v>
      </c>
      <c r="N28" s="25">
        <f t="shared" si="6"/>
        <v>0</v>
      </c>
      <c r="O28" s="25">
        <f t="shared" si="6"/>
        <v>0</v>
      </c>
      <c r="P28" s="25">
        <f t="shared" si="6"/>
        <v>6280</v>
      </c>
    </row>
    <row r="29" spans="1:16" ht="15" customHeight="1">
      <c r="A29" s="22"/>
      <c r="B29" s="22"/>
      <c r="C29" s="24" t="s">
        <v>0</v>
      </c>
      <c r="D29" s="25">
        <f aca="true" t="shared" si="7" ref="D29:P29">D9-D19</f>
        <v>23706</v>
      </c>
      <c r="E29" s="25">
        <f t="shared" si="7"/>
        <v>22286</v>
      </c>
      <c r="F29" s="25">
        <f t="shared" si="7"/>
        <v>9029</v>
      </c>
      <c r="G29" s="25">
        <f t="shared" si="7"/>
        <v>9029</v>
      </c>
      <c r="H29" s="25">
        <f t="shared" si="7"/>
        <v>0</v>
      </c>
      <c r="I29" s="25">
        <f t="shared" si="7"/>
        <v>12796</v>
      </c>
      <c r="J29" s="25">
        <f t="shared" si="7"/>
        <v>12796</v>
      </c>
      <c r="K29" s="25">
        <f t="shared" si="7"/>
        <v>0</v>
      </c>
      <c r="L29" s="25">
        <f t="shared" si="7"/>
        <v>461</v>
      </c>
      <c r="M29" s="25">
        <f t="shared" si="7"/>
        <v>0</v>
      </c>
      <c r="N29" s="25">
        <f t="shared" si="7"/>
        <v>0</v>
      </c>
      <c r="O29" s="25">
        <f t="shared" si="7"/>
        <v>0</v>
      </c>
      <c r="P29" s="25">
        <f t="shared" si="7"/>
        <v>1420</v>
      </c>
    </row>
    <row r="30" spans="1:16" ht="15" customHeight="1">
      <c r="A30" s="22"/>
      <c r="B30" s="27"/>
      <c r="C30" s="24" t="s">
        <v>2</v>
      </c>
      <c r="D30" s="29">
        <f aca="true" t="shared" si="8" ref="D30:P30">D10-D20</f>
        <v>72597</v>
      </c>
      <c r="E30" s="26">
        <f t="shared" si="8"/>
        <v>67737</v>
      </c>
      <c r="F30" s="26">
        <f t="shared" si="8"/>
        <v>22576</v>
      </c>
      <c r="G30" s="26">
        <f t="shared" si="8"/>
        <v>22534</v>
      </c>
      <c r="H30" s="26">
        <f t="shared" si="8"/>
        <v>42</v>
      </c>
      <c r="I30" s="26">
        <f t="shared" si="8"/>
        <v>44249</v>
      </c>
      <c r="J30" s="26">
        <f t="shared" si="8"/>
        <v>44249</v>
      </c>
      <c r="K30" s="26">
        <f t="shared" si="8"/>
        <v>0</v>
      </c>
      <c r="L30" s="26">
        <f t="shared" si="8"/>
        <v>912</v>
      </c>
      <c r="M30" s="26">
        <f t="shared" si="8"/>
        <v>0</v>
      </c>
      <c r="N30" s="26">
        <f t="shared" si="8"/>
        <v>0</v>
      </c>
      <c r="O30" s="26">
        <f t="shared" si="8"/>
        <v>0</v>
      </c>
      <c r="P30" s="26">
        <f t="shared" si="8"/>
        <v>4860</v>
      </c>
    </row>
    <row r="31" spans="1:16" s="6" customFormat="1" ht="18" customHeight="1">
      <c r="A31" s="11"/>
      <c r="B31" s="23" t="s">
        <v>36</v>
      </c>
      <c r="C31" s="24" t="s">
        <v>1</v>
      </c>
      <c r="D31" s="25">
        <f aca="true" t="shared" si="9" ref="D31:P31">D11-D21</f>
        <v>86845</v>
      </c>
      <c r="E31" s="25">
        <f t="shared" si="9"/>
        <v>81142</v>
      </c>
      <c r="F31" s="25">
        <f t="shared" si="9"/>
        <v>27963</v>
      </c>
      <c r="G31" s="25">
        <f t="shared" si="9"/>
        <v>27913</v>
      </c>
      <c r="H31" s="25">
        <f t="shared" si="9"/>
        <v>50</v>
      </c>
      <c r="I31" s="25">
        <f t="shared" si="9"/>
        <v>51680</v>
      </c>
      <c r="J31" s="25">
        <f t="shared" si="9"/>
        <v>51680</v>
      </c>
      <c r="K31" s="25">
        <f t="shared" si="9"/>
        <v>0</v>
      </c>
      <c r="L31" s="25">
        <f t="shared" si="9"/>
        <v>1499</v>
      </c>
      <c r="M31" s="25">
        <f t="shared" si="9"/>
        <v>0</v>
      </c>
      <c r="N31" s="25">
        <f t="shared" si="9"/>
        <v>0</v>
      </c>
      <c r="O31" s="25">
        <f t="shared" si="9"/>
        <v>0</v>
      </c>
      <c r="P31" s="25">
        <f t="shared" si="9"/>
        <v>5703</v>
      </c>
    </row>
    <row r="32" spans="1:16" s="6" customFormat="1" ht="15" customHeight="1">
      <c r="A32" s="11"/>
      <c r="B32" s="22"/>
      <c r="C32" s="24" t="s">
        <v>0</v>
      </c>
      <c r="D32" s="25">
        <f aca="true" t="shared" si="10" ref="D32:P32">D12-D22</f>
        <v>22439</v>
      </c>
      <c r="E32" s="25">
        <f t="shared" si="10"/>
        <v>21168</v>
      </c>
      <c r="F32" s="25">
        <f t="shared" si="10"/>
        <v>9065</v>
      </c>
      <c r="G32" s="25">
        <f t="shared" si="10"/>
        <v>9015</v>
      </c>
      <c r="H32" s="25">
        <f t="shared" si="10"/>
        <v>50</v>
      </c>
      <c r="I32" s="25">
        <f t="shared" si="10"/>
        <v>11429</v>
      </c>
      <c r="J32" s="25">
        <f t="shared" si="10"/>
        <v>11429</v>
      </c>
      <c r="K32" s="25">
        <f t="shared" si="10"/>
        <v>0</v>
      </c>
      <c r="L32" s="25">
        <f t="shared" si="10"/>
        <v>674</v>
      </c>
      <c r="M32" s="25">
        <f t="shared" si="10"/>
        <v>0</v>
      </c>
      <c r="N32" s="25">
        <f t="shared" si="10"/>
        <v>0</v>
      </c>
      <c r="O32" s="25">
        <f t="shared" si="10"/>
        <v>0</v>
      </c>
      <c r="P32" s="25">
        <f t="shared" si="10"/>
        <v>1271</v>
      </c>
    </row>
    <row r="33" spans="1:16" s="6" customFormat="1" ht="15" customHeight="1">
      <c r="A33" s="28"/>
      <c r="B33" s="27"/>
      <c r="C33" s="24" t="s">
        <v>2</v>
      </c>
      <c r="D33" s="29">
        <f aca="true" t="shared" si="11" ref="D33:P33">D13-D23</f>
        <v>64406</v>
      </c>
      <c r="E33" s="26">
        <f t="shared" si="11"/>
        <v>59974</v>
      </c>
      <c r="F33" s="26">
        <f t="shared" si="11"/>
        <v>18898</v>
      </c>
      <c r="G33" s="26">
        <f t="shared" si="11"/>
        <v>18898</v>
      </c>
      <c r="H33" s="26">
        <f t="shared" si="11"/>
        <v>0</v>
      </c>
      <c r="I33" s="26">
        <f t="shared" si="11"/>
        <v>40251</v>
      </c>
      <c r="J33" s="26">
        <f t="shared" si="11"/>
        <v>40251</v>
      </c>
      <c r="K33" s="26">
        <f t="shared" si="11"/>
        <v>0</v>
      </c>
      <c r="L33" s="26">
        <f t="shared" si="11"/>
        <v>825</v>
      </c>
      <c r="M33" s="26">
        <f t="shared" si="11"/>
        <v>0</v>
      </c>
      <c r="N33" s="26">
        <f t="shared" si="11"/>
        <v>0</v>
      </c>
      <c r="O33" s="26">
        <f t="shared" si="11"/>
        <v>0</v>
      </c>
      <c r="P33" s="26">
        <f t="shared" si="11"/>
        <v>4432</v>
      </c>
    </row>
    <row r="34" spans="1:16" s="6" customFormat="1" ht="18" customHeight="1">
      <c r="A34" s="11"/>
      <c r="B34" s="13" t="s">
        <v>37</v>
      </c>
      <c r="C34" s="12" t="s">
        <v>1</v>
      </c>
      <c r="D34" s="16">
        <f aca="true" t="shared" si="12" ref="D34:J36">SUM(D14-D24)</f>
        <v>78908</v>
      </c>
      <c r="E34" s="16">
        <f t="shared" si="12"/>
        <v>73685</v>
      </c>
      <c r="F34" s="16">
        <f t="shared" si="12"/>
        <v>25069</v>
      </c>
      <c r="G34" s="16">
        <f t="shared" si="12"/>
        <v>25069</v>
      </c>
      <c r="H34" s="16">
        <f t="shared" si="12"/>
        <v>0</v>
      </c>
      <c r="I34" s="16">
        <f t="shared" si="12"/>
        <v>47324</v>
      </c>
      <c r="J34" s="16">
        <f t="shared" si="12"/>
        <v>47324</v>
      </c>
      <c r="K34" s="26">
        <f>K14-K24</f>
        <v>0</v>
      </c>
      <c r="L34" s="16">
        <f>SUM(L14-L24)</f>
        <v>1292</v>
      </c>
      <c r="M34" s="26">
        <f>M14-M24</f>
        <v>0</v>
      </c>
      <c r="N34" s="16">
        <f>N14-N24</f>
        <v>0</v>
      </c>
      <c r="O34" s="16">
        <f>O14-O24</f>
        <v>0</v>
      </c>
      <c r="P34" s="16">
        <f>SUM(P14-P24)</f>
        <v>5223</v>
      </c>
    </row>
    <row r="35" spans="1:16" s="6" customFormat="1" ht="15" customHeight="1">
      <c r="A35" s="11"/>
      <c r="B35" s="11"/>
      <c r="C35" s="12" t="s">
        <v>0</v>
      </c>
      <c r="D35" s="16">
        <f t="shared" si="12"/>
        <v>20647</v>
      </c>
      <c r="E35" s="16">
        <f t="shared" si="12"/>
        <v>19630</v>
      </c>
      <c r="F35" s="16">
        <f t="shared" si="12"/>
        <v>10030</v>
      </c>
      <c r="G35" s="16">
        <f t="shared" si="12"/>
        <v>10030</v>
      </c>
      <c r="H35" s="16">
        <f t="shared" si="12"/>
        <v>0</v>
      </c>
      <c r="I35" s="16">
        <f t="shared" si="12"/>
        <v>9213</v>
      </c>
      <c r="J35" s="16">
        <f t="shared" si="12"/>
        <v>9213</v>
      </c>
      <c r="K35" s="16">
        <f>K15-K25</f>
        <v>0</v>
      </c>
      <c r="L35" s="16">
        <f>SUM(L15-L25)</f>
        <v>387</v>
      </c>
      <c r="M35" s="26">
        <f aca="true" t="shared" si="13" ref="M35:O36">M15-M25</f>
        <v>0</v>
      </c>
      <c r="N35" s="16">
        <f t="shared" si="13"/>
        <v>0</v>
      </c>
      <c r="O35" s="16">
        <f t="shared" si="13"/>
        <v>0</v>
      </c>
      <c r="P35" s="16">
        <f>SUM(P15-P25)</f>
        <v>1017</v>
      </c>
    </row>
    <row r="36" spans="1:16" s="6" customFormat="1" ht="15" customHeight="1" thickBot="1">
      <c r="A36" s="17"/>
      <c r="B36" s="17"/>
      <c r="C36" s="18" t="s">
        <v>2</v>
      </c>
      <c r="D36" s="20">
        <f t="shared" si="12"/>
        <v>58261</v>
      </c>
      <c r="E36" s="21">
        <f t="shared" si="12"/>
        <v>54055</v>
      </c>
      <c r="F36" s="21">
        <f t="shared" si="12"/>
        <v>15039</v>
      </c>
      <c r="G36" s="21">
        <f t="shared" si="12"/>
        <v>15039</v>
      </c>
      <c r="H36" s="21">
        <f t="shared" si="12"/>
        <v>0</v>
      </c>
      <c r="I36" s="21">
        <f t="shared" si="12"/>
        <v>38111</v>
      </c>
      <c r="J36" s="21">
        <f t="shared" si="12"/>
        <v>38111</v>
      </c>
      <c r="K36" s="21">
        <f>K16-K26</f>
        <v>0</v>
      </c>
      <c r="L36" s="21">
        <f>SUM(L16-L26)</f>
        <v>905</v>
      </c>
      <c r="M36" s="21">
        <f t="shared" si="13"/>
        <v>0</v>
      </c>
      <c r="N36" s="21">
        <f>N16-N26</f>
        <v>0</v>
      </c>
      <c r="O36" s="21">
        <f>O16-O26</f>
        <v>0</v>
      </c>
      <c r="P36" s="21">
        <f>SUM(P16-P26)</f>
        <v>4206</v>
      </c>
    </row>
    <row r="37" spans="1:2" ht="27" customHeight="1" thickTop="1">
      <c r="A37" s="8" t="s">
        <v>28</v>
      </c>
      <c r="B37" s="8"/>
    </row>
  </sheetData>
  <sheetProtection/>
  <mergeCells count="14">
    <mergeCell ref="D17:P17"/>
    <mergeCell ref="D27:P27"/>
    <mergeCell ref="P5:P6"/>
    <mergeCell ref="L5:L6"/>
    <mergeCell ref="M5:M6"/>
    <mergeCell ref="N5:N6"/>
    <mergeCell ref="O5:O6"/>
    <mergeCell ref="A4:C6"/>
    <mergeCell ref="F5:H5"/>
    <mergeCell ref="E5:E6"/>
    <mergeCell ref="D4:D6"/>
    <mergeCell ref="E4:O4"/>
    <mergeCell ref="D7:P7"/>
    <mergeCell ref="I5:K5"/>
  </mergeCells>
  <printOptions/>
  <pageMargins left="0.7874015748031497" right="0.35433070866141736" top="0.5118110236220472" bottom="0.2755905511811024" header="0.3937007874015748" footer="0.2362204724409449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統計情報課№４</dc:creator>
  <cp:keywords/>
  <dc:description/>
  <cp:lastModifiedBy>阿部　三紀</cp:lastModifiedBy>
  <cp:lastPrinted>2018-08-03T07:09:58Z</cp:lastPrinted>
  <dcterms:created xsi:type="dcterms:W3CDTF">1998-08-19T02:42:45Z</dcterms:created>
  <dcterms:modified xsi:type="dcterms:W3CDTF">2018-08-08T23:31:53Z</dcterms:modified>
  <cp:category/>
  <cp:version/>
  <cp:contentType/>
  <cp:contentStatus/>
</cp:coreProperties>
</file>