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76" windowWidth="12300" windowHeight="9030" activeTab="2"/>
  </bookViews>
  <sheets>
    <sheet name="１１－２ (一般被保険者分)" sheetId="1" r:id="rId1"/>
    <sheet name="１１－２ (退職被保険者等分)" sheetId="2" r:id="rId2"/>
    <sheet name="１１－２ (出産・葬祭)" sheetId="3" r:id="rId3"/>
  </sheets>
  <definedNames>
    <definedName name="_xlnm.Print_Area" localSheetId="0">'１１－２ (一般被保険者分)'!$A$1:$J$20</definedName>
    <definedName name="_xlnm.Print_Area" localSheetId="1">'１１－２ (退職被保険者等分)'!$A$1:$J$20</definedName>
  </definedNames>
  <calcPr fullCalcOnLoad="1"/>
</workbook>
</file>

<file path=xl/comments1.xml><?xml version="1.0" encoding="utf-8"?>
<comments xmlns="http://schemas.openxmlformats.org/spreadsheetml/2006/main">
  <authors>
    <author>jiptest</author>
  </authors>
  <commentList>
    <comment ref="D11" authorId="0">
      <text>
        <r>
          <rPr>
            <sz val="9"/>
            <rFont val="ＭＳ Ｐゴシック"/>
            <family val="3"/>
          </rPr>
          <t xml:space="preserve">食事分を引く
入院計（入院+食事）-食事
</t>
        </r>
      </text>
    </comment>
    <comment ref="E11" authorId="0">
      <text>
        <r>
          <rPr>
            <b/>
            <sz val="9"/>
            <rFont val="ＭＳ Ｐゴシック"/>
            <family val="3"/>
          </rPr>
          <t>食事分を引く
入院計（入院+食事）-食事</t>
        </r>
      </text>
    </comment>
  </commentList>
</comments>
</file>

<file path=xl/comments2.xml><?xml version="1.0" encoding="utf-8"?>
<comments xmlns="http://schemas.openxmlformats.org/spreadsheetml/2006/main">
  <authors>
    <author>jiptest</author>
  </authors>
  <commentList>
    <comment ref="D11" authorId="0">
      <text>
        <r>
          <rPr>
            <b/>
            <sz val="9"/>
            <rFont val="ＭＳ Ｐゴシック"/>
            <family val="3"/>
          </rPr>
          <t>食事分を引く
入院計（入院+食事）-食事</t>
        </r>
      </text>
    </comment>
    <comment ref="E11" authorId="0">
      <text>
        <r>
          <rPr>
            <b/>
            <sz val="9"/>
            <rFont val="ＭＳ Ｐゴシック"/>
            <family val="3"/>
          </rPr>
          <t>食事分を引く
入院計（入院+食事）-食事</t>
        </r>
      </text>
    </comment>
  </commentList>
</comments>
</file>

<file path=xl/comments3.xml><?xml version="1.0" encoding="utf-8"?>
<comments xmlns="http://schemas.openxmlformats.org/spreadsheetml/2006/main">
  <authors>
    <author>冨井　千晶</author>
  </authors>
  <commentList>
    <comment ref="E10" authorId="0">
      <text>
        <r>
          <rPr>
            <b/>
            <sz val="9"/>
            <rFont val="ＭＳ Ｐゴシック"/>
            <family val="3"/>
          </rPr>
          <t>高額+高額介護合算</t>
        </r>
      </text>
    </comment>
    <comment ref="G10" authorId="0">
      <text>
        <r>
          <rPr>
            <b/>
            <sz val="9"/>
            <rFont val="ＭＳ Ｐゴシック"/>
            <family val="3"/>
          </rPr>
          <t>高額+高額介護合算</t>
        </r>
      </text>
    </comment>
    <comment ref="F10" authorId="0">
      <text>
        <r>
          <rPr>
            <b/>
            <sz val="9"/>
            <rFont val="ＭＳ Ｐゴシック"/>
            <family val="3"/>
          </rPr>
          <t>高額+高額介護合算</t>
        </r>
      </text>
    </comment>
    <comment ref="H10" authorId="0">
      <text>
        <r>
          <rPr>
            <b/>
            <sz val="9"/>
            <rFont val="ＭＳ Ｐゴシック"/>
            <family val="3"/>
          </rPr>
          <t>高額+高額介護合算</t>
        </r>
      </text>
    </comment>
  </commentList>
</comments>
</file>

<file path=xl/sharedStrings.xml><?xml version="1.0" encoding="utf-8"?>
<sst xmlns="http://schemas.openxmlformats.org/spreadsheetml/2006/main" count="120" uniqueCount="38">
  <si>
    <t>種      別</t>
  </si>
  <si>
    <t>平成</t>
  </si>
  <si>
    <t>療 養 給 付 費</t>
  </si>
  <si>
    <t>入院</t>
  </si>
  <si>
    <t>入院外</t>
  </si>
  <si>
    <t>歯科</t>
  </si>
  <si>
    <t>訪問看護</t>
  </si>
  <si>
    <t>調剤</t>
  </si>
  <si>
    <t>食事療養</t>
  </si>
  <si>
    <t>療養費</t>
  </si>
  <si>
    <t>件数</t>
  </si>
  <si>
    <t>件数　　　　（一般）</t>
  </si>
  <si>
    <t>件数　　　　（退職）</t>
  </si>
  <si>
    <t>種別</t>
  </si>
  <si>
    <t>一件当たり
費用額(円)</t>
  </si>
  <si>
    <t>一人当たり
費用額（円）</t>
  </si>
  <si>
    <t>移送費</t>
  </si>
  <si>
    <t>平成</t>
  </si>
  <si>
    <t>高額療養費</t>
  </si>
  <si>
    <t>出産育児一時金</t>
  </si>
  <si>
    <t>葬祭費</t>
  </si>
  <si>
    <t>件数
(件)</t>
  </si>
  <si>
    <t>費用額
(千円)</t>
  </si>
  <si>
    <t>診療報酬　　　支払金額
(千円)</t>
  </si>
  <si>
    <t>一部負担金
(被保険者
負担分）
(千円)</t>
  </si>
  <si>
    <t>受診率(件)
(100人当たり)</t>
  </si>
  <si>
    <t>診療報酬　　　支払金額
（千円）</t>
  </si>
  <si>
    <t>26年度</t>
  </si>
  <si>
    <t>資料：生活環境部　国保医療課</t>
  </si>
  <si>
    <t>27年度</t>
  </si>
  <si>
    <t>28年度</t>
  </si>
  <si>
    <t>-</t>
  </si>
  <si>
    <t>資料：住民生活部　国保医療課</t>
  </si>
  <si>
    <t>29年度</t>
  </si>
  <si>
    <t>30年度</t>
  </si>
  <si>
    <t>１１－２　国　民　健　康　保　険　の　給　付　状　況　（一般被保険者分）</t>
  </si>
  <si>
    <t>１１－２　国　民　健　康　保　険　の　給　付　状　況　（退職被保険者等分）</t>
  </si>
  <si>
    <t>１１－２　国　民　健　康　保　険　の　給　付　状　況　（高額療養費・出産育児一時金・葬祭費）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</si>
</sst>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_ * #\ ###\ ##0_ \);_ * \-#\ ###\ ##0_ ;_ * &quot;-&quot;_ ;_ @_ "/>
    <numFmt numFmtId="177" formatCode="* #\ ###\ ##0\ ;* \-#\ ###\ ##0_ ;_ * &quot;-&quot;_ ;_ @_ "/>
    <numFmt numFmtId="178" formatCode="#\ ##0.000\ ;\-#,##0.00_ ;_ * &quot;-&quot;??_ ;_ @_ "/>
    <numFmt numFmtId="179" formatCode="0.000_ "/>
    <numFmt numFmtId="180" formatCode="#,##0_ "/>
    <numFmt numFmtId="181" formatCode="0_);[Red]\(0\)"/>
    <numFmt numFmtId="182" formatCode="* #.0\ ###\ ##0\ ;* \-#.0\ ###\ ##0_ ;_ * &quot;-&quot;_ ;_ @_ "/>
    <numFmt numFmtId="183" formatCode="* #.\ ###\ ##0\ ;* \-#.\ ###\ ##0_ ;_ * &quot;-&quot;_ ;_ @_ "/>
    <numFmt numFmtId="184" formatCode="* .\ ###\ ##0\ ;* \-.\ ###\ ##0_ ;_ * &quot;-&quot;_ ;_ @_ⴆ"/>
    <numFmt numFmtId="185" formatCode="* .\ ##\ ##0\ ;* \-.\ ##\ ##0_ ;_ * &quot;-&quot;_ ;_ @_ⴆ"/>
    <numFmt numFmtId="186" formatCode="* .\ #\ ##0\ ;* \-.\ #\ ##0_ ;_ * &quot;-&quot;_ ;_ @_ⴆ"/>
    <numFmt numFmtId="187" formatCode="* .\ \ ##0\ ;* \-.\ \ ##0_ ;_ * &quot;-&quot;_ ;_ @_ⴆ"/>
    <numFmt numFmtId="188" formatCode="* .\ \ ##\ ;* \-.\ \ ##_ ;_ * &quot;-&quot;_ ;_ @_ⴆ"/>
    <numFmt numFmtId="189" formatCode="* .\ \ #\ ;* \-.\ \ #_ ;_ * &quot;-&quot;_ ;_ @_ⴆ"/>
    <numFmt numFmtId="190" formatCode="* \ \ \ ;* \-\ \ _ ;_ * &quot;-&quot;_ ;_ @_ⴆ"/>
    <numFmt numFmtId="191" formatCode="_ * #,##0.0_ ;_ * \-#,##0.0_ ;_ * &quot;-&quot;??_ ;_ @_ "/>
    <numFmt numFmtId="192" formatCode="_ * #,##0_ ;_ * \-#,##0_ ;_ * &quot;-&quot;??_ ;_ @_ "/>
    <numFmt numFmtId="193" formatCode="_ * #,##0.0_ ;_ * \-#,##0.0_ ;_ * &quot;-&quot;?_ ;_ @_ "/>
    <numFmt numFmtId="194" formatCode="_ * #,##0.000_ ;_ * \-#,##0.000_ ;_ * &quot;-&quot;??_ ;_ @_ "/>
    <numFmt numFmtId="195" formatCode="_ * #,##0.0000_ ;_ * \-#,##0.0000_ ;_ * &quot;-&quot;??_ ;_ @_ "/>
    <numFmt numFmtId="196" formatCode="_ * #,##0.00000_ ;_ * \-#,##0.00000_ ;_ * &quot;-&quot;??_ ;_ @_ "/>
  </numFmts>
  <fonts count="58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.5"/>
      <name val="ＭＳ Ｐ明朝"/>
      <family val="1"/>
    </font>
    <font>
      <b/>
      <sz val="8"/>
      <name val="ＭＳ Ｐゴシック"/>
      <family val="3"/>
    </font>
    <font>
      <b/>
      <sz val="8.5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8"/>
      <name val="ＭＳ ゴシック"/>
      <family val="3"/>
    </font>
    <font>
      <b/>
      <sz val="8.5"/>
      <name val="ＭＳ 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20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distributed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177" fontId="9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 horizontal="distributed"/>
    </xf>
    <xf numFmtId="177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7" fontId="9" fillId="0" borderId="14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 horizontal="distributed"/>
    </xf>
    <xf numFmtId="177" fontId="16" fillId="0" borderId="14" xfId="0" applyNumberFormat="1" applyFont="1" applyBorder="1" applyAlignment="1">
      <alignment/>
    </xf>
    <xf numFmtId="177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8" fontId="1" fillId="0" borderId="0" xfId="49" applyFont="1" applyAlignment="1">
      <alignment/>
    </xf>
    <xf numFmtId="177" fontId="9" fillId="0" borderId="0" xfId="0" applyNumberFormat="1" applyFont="1" applyBorder="1" applyAlignment="1">
      <alignment horizontal="right"/>
    </xf>
    <xf numFmtId="177" fontId="11" fillId="0" borderId="0" xfId="0" applyNumberFormat="1" applyFont="1" applyAlignment="1">
      <alignment/>
    </xf>
    <xf numFmtId="38" fontId="9" fillId="0" borderId="0" xfId="49" applyFont="1" applyAlignment="1">
      <alignment horizontal="right"/>
    </xf>
    <xf numFmtId="38" fontId="9" fillId="0" borderId="0" xfId="49" applyFont="1" applyBorder="1" applyAlignment="1">
      <alignment horizontal="right"/>
    </xf>
    <xf numFmtId="38" fontId="9" fillId="0" borderId="0" xfId="49" applyFont="1" applyBorder="1" applyAlignment="1">
      <alignment/>
    </xf>
    <xf numFmtId="38" fontId="9" fillId="0" borderId="0" xfId="49" applyFont="1" applyAlignment="1">
      <alignment/>
    </xf>
    <xf numFmtId="38" fontId="11" fillId="0" borderId="0" xfId="49" applyFont="1" applyBorder="1" applyAlignment="1">
      <alignment/>
    </xf>
    <xf numFmtId="38" fontId="11" fillId="0" borderId="0" xfId="49" applyFont="1" applyAlignment="1">
      <alignment/>
    </xf>
    <xf numFmtId="38" fontId="4" fillId="0" borderId="0" xfId="49" applyFont="1" applyAlignment="1">
      <alignment/>
    </xf>
    <xf numFmtId="38" fontId="22" fillId="0" borderId="0" xfId="49" applyFont="1" applyAlignment="1">
      <alignment/>
    </xf>
    <xf numFmtId="0" fontId="15" fillId="0" borderId="15" xfId="0" applyFont="1" applyBorder="1" applyAlignment="1">
      <alignment/>
    </xf>
    <xf numFmtId="0" fontId="10" fillId="0" borderId="16" xfId="0" applyFont="1" applyBorder="1" applyAlignment="1">
      <alignment horizontal="distributed"/>
    </xf>
    <xf numFmtId="177" fontId="16" fillId="0" borderId="15" xfId="0" applyNumberFormat="1" applyFont="1" applyBorder="1" applyAlignment="1">
      <alignment/>
    </xf>
    <xf numFmtId="177" fontId="9" fillId="0" borderId="0" xfId="0" applyNumberFormat="1" applyFont="1" applyAlignment="1">
      <alignment horizontal="right"/>
    </xf>
    <xf numFmtId="177" fontId="11" fillId="0" borderId="0" xfId="0" applyNumberFormat="1" applyFont="1" applyBorder="1" applyAlignment="1">
      <alignment horizontal="right"/>
    </xf>
    <xf numFmtId="177" fontId="16" fillId="0" borderId="0" xfId="0" applyNumberFormat="1" applyFont="1" applyBorder="1" applyAlignment="1">
      <alignment horizontal="right"/>
    </xf>
    <xf numFmtId="177" fontId="16" fillId="0" borderId="15" xfId="0" applyNumberFormat="1" applyFont="1" applyBorder="1" applyAlignment="1">
      <alignment horizontal="right"/>
    </xf>
    <xf numFmtId="177" fontId="16" fillId="0" borderId="0" xfId="0" applyNumberFormat="1" applyFont="1" applyAlignment="1">
      <alignment horizontal="right"/>
    </xf>
    <xf numFmtId="177" fontId="9" fillId="0" borderId="14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15" fillId="0" borderId="13" xfId="0" applyFont="1" applyBorder="1" applyAlignment="1">
      <alignment horizontal="left"/>
    </xf>
    <xf numFmtId="38" fontId="16" fillId="0" borderId="0" xfId="49" applyFont="1" applyBorder="1" applyAlignment="1">
      <alignment/>
    </xf>
    <xf numFmtId="38" fontId="16" fillId="0" borderId="0" xfId="49" applyFont="1" applyAlignment="1">
      <alignment/>
    </xf>
    <xf numFmtId="0" fontId="15" fillId="0" borderId="13" xfId="0" applyFont="1" applyBorder="1" applyAlignment="1">
      <alignment/>
    </xf>
    <xf numFmtId="38" fontId="16" fillId="0" borderId="15" xfId="49" applyFont="1" applyBorder="1" applyAlignment="1">
      <alignment/>
    </xf>
    <xf numFmtId="0" fontId="10" fillId="0" borderId="13" xfId="0" applyFont="1" applyBorder="1" applyAlignment="1">
      <alignment horizontal="left"/>
    </xf>
    <xf numFmtId="38" fontId="11" fillId="32" borderId="0" xfId="49" applyFont="1" applyFill="1" applyBorder="1" applyAlignment="1">
      <alignment/>
    </xf>
    <xf numFmtId="38" fontId="11" fillId="32" borderId="0" xfId="49" applyFont="1" applyFill="1" applyAlignment="1">
      <alignment/>
    </xf>
    <xf numFmtId="0" fontId="10" fillId="0" borderId="13" xfId="0" applyFont="1" applyBorder="1" applyAlignment="1">
      <alignment/>
    </xf>
    <xf numFmtId="38" fontId="11" fillId="0" borderId="15" xfId="49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distributed"/>
    </xf>
    <xf numFmtId="0" fontId="14" fillId="0" borderId="13" xfId="0" applyFont="1" applyBorder="1" applyAlignment="1">
      <alignment horizontal="distributed"/>
    </xf>
    <xf numFmtId="0" fontId="10" fillId="0" borderId="15" xfId="0" applyFont="1" applyBorder="1" applyAlignment="1">
      <alignment horizontal="distributed"/>
    </xf>
    <xf numFmtId="0" fontId="10" fillId="0" borderId="16" xfId="0" applyFont="1" applyBorder="1" applyAlignment="1">
      <alignment horizontal="distributed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0" xfId="0" applyFont="1" applyBorder="1" applyAlignment="1">
      <alignment horizontal="distributed"/>
    </xf>
    <xf numFmtId="0" fontId="23" fillId="0" borderId="13" xfId="0" applyFont="1" applyBorder="1" applyAlignment="1">
      <alignment horizontal="distributed"/>
    </xf>
    <xf numFmtId="0" fontId="15" fillId="0" borderId="15" xfId="0" applyFont="1" applyBorder="1" applyAlignment="1">
      <alignment horizontal="distributed"/>
    </xf>
    <xf numFmtId="0" fontId="15" fillId="0" borderId="16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distributed"/>
    </xf>
    <xf numFmtId="0" fontId="10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view="pageBreakPreview" zoomScale="136" zoomScaleSheetLayoutView="136" zoomScalePageLayoutView="0" workbookViewId="0" topLeftCell="A1">
      <selection activeCell="K4" sqref="K4:K18"/>
    </sheetView>
  </sheetViews>
  <sheetFormatPr defaultColWidth="9.00390625" defaultRowHeight="13.5"/>
  <cols>
    <col min="1" max="1" width="3.625" style="1" customWidth="1"/>
    <col min="2" max="2" width="6.625" style="1" customWidth="1"/>
    <col min="3" max="10" width="9.625" style="1" customWidth="1"/>
    <col min="11" max="12" width="9.00390625" style="1" customWidth="1"/>
    <col min="13" max="13" width="9.25390625" style="1" bestFit="1" customWidth="1"/>
    <col min="14" max="16384" width="9.00390625" style="1" customWidth="1"/>
  </cols>
  <sheetData>
    <row r="1" spans="1:10" ht="21" customHeight="1">
      <c r="A1" s="21" t="s">
        <v>35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 customHeight="1">
      <c r="A2" s="10"/>
      <c r="B2" s="9"/>
      <c r="C2" s="9"/>
      <c r="D2" s="9"/>
      <c r="E2" s="9"/>
      <c r="F2" s="9"/>
      <c r="G2" s="9"/>
      <c r="H2" s="9"/>
      <c r="I2" s="9"/>
      <c r="J2" s="9"/>
    </row>
    <row r="3" ht="16.5" customHeight="1" thickBot="1">
      <c r="I3" s="11"/>
    </row>
    <row r="4" spans="1:9" ht="43.5" customHeight="1" thickTop="1">
      <c r="A4" s="66" t="s">
        <v>13</v>
      </c>
      <c r="B4" s="67"/>
      <c r="C4" s="6" t="s">
        <v>21</v>
      </c>
      <c r="D4" s="7" t="s">
        <v>22</v>
      </c>
      <c r="E4" s="7" t="s">
        <v>23</v>
      </c>
      <c r="F4" s="4" t="s">
        <v>24</v>
      </c>
      <c r="G4" s="4" t="s">
        <v>14</v>
      </c>
      <c r="H4" s="4" t="s">
        <v>15</v>
      </c>
      <c r="I4" s="5" t="s">
        <v>25</v>
      </c>
    </row>
    <row r="5" spans="1:9" ht="22.5" customHeight="1">
      <c r="A5" s="3" t="s">
        <v>1</v>
      </c>
      <c r="B5" s="8" t="s">
        <v>27</v>
      </c>
      <c r="C5" s="34">
        <v>134455</v>
      </c>
      <c r="D5" s="34">
        <v>2569291</v>
      </c>
      <c r="E5" s="34">
        <v>1893361</v>
      </c>
      <c r="F5" s="35">
        <v>675930</v>
      </c>
      <c r="G5" s="39">
        <v>19108.92863783422</v>
      </c>
      <c r="H5" s="39">
        <v>366204.53249714937</v>
      </c>
      <c r="I5" s="39">
        <v>1916.4053591790193</v>
      </c>
    </row>
    <row r="6" spans="1:9" ht="22.5" customHeight="1">
      <c r="A6" s="3"/>
      <c r="B6" s="8" t="s">
        <v>29</v>
      </c>
      <c r="C6" s="34">
        <v>133331</v>
      </c>
      <c r="D6" s="34">
        <v>2581071</v>
      </c>
      <c r="E6" s="34">
        <v>1900561</v>
      </c>
      <c r="F6" s="35">
        <v>680510</v>
      </c>
      <c r="G6" s="39">
        <v>19358.37127149725</v>
      </c>
      <c r="H6" s="39">
        <v>379011.8942731278</v>
      </c>
      <c r="I6" s="39">
        <v>1957.870778267254</v>
      </c>
    </row>
    <row r="7" spans="1:10" ht="22.5" customHeight="1">
      <c r="A7" s="3"/>
      <c r="B7" s="8" t="s">
        <v>30</v>
      </c>
      <c r="C7" s="34">
        <v>131071</v>
      </c>
      <c r="D7" s="34">
        <v>2574399</v>
      </c>
      <c r="E7" s="34">
        <v>1890393</v>
      </c>
      <c r="F7" s="35">
        <v>684006</v>
      </c>
      <c r="G7" s="39">
        <v>19641.255502742788</v>
      </c>
      <c r="H7" s="39">
        <v>397529.1846819024</v>
      </c>
      <c r="I7" s="39">
        <v>2023.9499691167389</v>
      </c>
      <c r="J7" s="28"/>
    </row>
    <row r="8" spans="1:10" ht="22.5" customHeight="1">
      <c r="A8" s="3"/>
      <c r="B8" s="8" t="s">
        <v>33</v>
      </c>
      <c r="C8" s="34">
        <v>125098</v>
      </c>
      <c r="D8" s="34">
        <v>2570733</v>
      </c>
      <c r="E8" s="34">
        <v>1892787</v>
      </c>
      <c r="F8" s="35">
        <v>677946</v>
      </c>
      <c r="G8" s="39">
        <v>20549.752993652975</v>
      </c>
      <c r="H8" s="39">
        <v>410922.79411764705</v>
      </c>
      <c r="I8" s="39">
        <v>1999.648337595908</v>
      </c>
      <c r="J8" s="28"/>
    </row>
    <row r="9" spans="1:9" s="28" customFormat="1" ht="23.25" customHeight="1">
      <c r="A9" s="17" t="s">
        <v>17</v>
      </c>
      <c r="B9" s="18" t="s">
        <v>34</v>
      </c>
      <c r="C9" s="36">
        <f>C10+C17</f>
        <v>120424</v>
      </c>
      <c r="D9" s="36">
        <f>D10+D17</f>
        <v>2359264</v>
      </c>
      <c r="E9" s="36">
        <f>E10+E17</f>
        <v>1786883</v>
      </c>
      <c r="F9" s="36">
        <f>F10+F17</f>
        <v>572381</v>
      </c>
      <c r="G9" s="37">
        <f>D9*1000/C9</f>
        <v>19591.310702185612</v>
      </c>
      <c r="H9" s="37" t="e">
        <f aca="true" t="shared" si="0" ref="H9:H16">D9*1000/K9</f>
        <v>#DIV/0!</v>
      </c>
      <c r="I9" s="37" t="e">
        <f>C9/K9*100</f>
        <v>#DIV/0!</v>
      </c>
    </row>
    <row r="10" spans="1:9" ht="22.5" customHeight="1">
      <c r="A10" s="60" t="s">
        <v>2</v>
      </c>
      <c r="B10" s="61"/>
      <c r="C10" s="36">
        <f>C11+C12+C13+C14+C16</f>
        <v>116932</v>
      </c>
      <c r="D10" s="36">
        <f>SUM(D11:D16)</f>
        <v>2336273</v>
      </c>
      <c r="E10" s="36">
        <f>SUM(E11:E16)</f>
        <v>1770102</v>
      </c>
      <c r="F10" s="56">
        <f>SUM(F11:F16)</f>
        <v>566171</v>
      </c>
      <c r="G10" s="36">
        <f>D10*1000/C10</f>
        <v>19979.757465877603</v>
      </c>
      <c r="H10" s="37" t="e">
        <f>D10*1000/K10</f>
        <v>#DIV/0!</v>
      </c>
      <c r="I10" s="37" t="e">
        <f>C10/K10*100</f>
        <v>#DIV/0!</v>
      </c>
    </row>
    <row r="11" spans="1:9" ht="22.5" customHeight="1">
      <c r="A11" s="17"/>
      <c r="B11" s="55" t="s">
        <v>3</v>
      </c>
      <c r="C11" s="36">
        <v>1569</v>
      </c>
      <c r="D11" s="36">
        <v>909517</v>
      </c>
      <c r="E11" s="36">
        <v>671194</v>
      </c>
      <c r="F11" s="57">
        <f>D11-E11</f>
        <v>238323</v>
      </c>
      <c r="G11" s="36">
        <f aca="true" t="shared" si="1" ref="G11:G16">D11*1000/C11</f>
        <v>579679.4136392607</v>
      </c>
      <c r="H11" s="37" t="e">
        <f t="shared" si="0"/>
        <v>#DIV/0!</v>
      </c>
      <c r="I11" s="37" t="e">
        <f aca="true" t="shared" si="2" ref="I11:I17">C11/K11*100</f>
        <v>#DIV/0!</v>
      </c>
    </row>
    <row r="12" spans="1:12" ht="22.5" customHeight="1">
      <c r="A12" s="17"/>
      <c r="B12" s="55" t="s">
        <v>4</v>
      </c>
      <c r="C12" s="36">
        <v>59160</v>
      </c>
      <c r="D12" s="36">
        <v>777325</v>
      </c>
      <c r="E12" s="36">
        <v>625089</v>
      </c>
      <c r="F12" s="57">
        <f aca="true" t="shared" si="3" ref="F12:F17">D12-E12</f>
        <v>152236</v>
      </c>
      <c r="G12" s="36">
        <f t="shared" si="1"/>
        <v>13139.367816091954</v>
      </c>
      <c r="H12" s="37" t="e">
        <f t="shared" si="0"/>
        <v>#DIV/0!</v>
      </c>
      <c r="I12" s="37" t="e">
        <f t="shared" si="2"/>
        <v>#DIV/0!</v>
      </c>
      <c r="L12" s="29"/>
    </row>
    <row r="13" spans="1:12" ht="22.5" customHeight="1">
      <c r="A13" s="17"/>
      <c r="B13" s="55" t="s">
        <v>5</v>
      </c>
      <c r="C13" s="36">
        <v>15210</v>
      </c>
      <c r="D13" s="36">
        <v>177884</v>
      </c>
      <c r="E13" s="36">
        <v>131089</v>
      </c>
      <c r="F13" s="57">
        <f t="shared" si="3"/>
        <v>46795</v>
      </c>
      <c r="G13" s="36">
        <f t="shared" si="1"/>
        <v>11695.200525969756</v>
      </c>
      <c r="H13" s="37" t="e">
        <f t="shared" si="0"/>
        <v>#DIV/0!</v>
      </c>
      <c r="I13" s="37" t="e">
        <f t="shared" si="2"/>
        <v>#DIV/0!</v>
      </c>
      <c r="L13" s="29"/>
    </row>
    <row r="14" spans="1:9" ht="22.5" customHeight="1">
      <c r="A14" s="17"/>
      <c r="B14" s="58" t="s">
        <v>7</v>
      </c>
      <c r="C14" s="36">
        <v>40668</v>
      </c>
      <c r="D14" s="36">
        <v>407796</v>
      </c>
      <c r="E14" s="36">
        <v>302565</v>
      </c>
      <c r="F14" s="57">
        <f t="shared" si="3"/>
        <v>105231</v>
      </c>
      <c r="G14" s="36">
        <f>D14*1000/C14</f>
        <v>10027.44172322219</v>
      </c>
      <c r="H14" s="37" t="e">
        <f>D14*1000/K14</f>
        <v>#DIV/0!</v>
      </c>
      <c r="I14" s="37" t="e">
        <f>C14/K14*100</f>
        <v>#DIV/0!</v>
      </c>
    </row>
    <row r="15" spans="1:9" ht="22.5" customHeight="1">
      <c r="A15" s="17"/>
      <c r="B15" s="58" t="s">
        <v>8</v>
      </c>
      <c r="C15" s="37">
        <v>1506</v>
      </c>
      <c r="D15" s="36">
        <v>41424</v>
      </c>
      <c r="E15" s="36">
        <v>22836</v>
      </c>
      <c r="F15" s="57">
        <f t="shared" si="3"/>
        <v>18588</v>
      </c>
      <c r="G15" s="36">
        <f t="shared" si="1"/>
        <v>27505.97609561753</v>
      </c>
      <c r="H15" s="37" t="e">
        <f>D15*1000/K15</f>
        <v>#DIV/0!</v>
      </c>
      <c r="I15" s="37" t="e">
        <f t="shared" si="2"/>
        <v>#DIV/0!</v>
      </c>
    </row>
    <row r="16" spans="1:9" ht="22.5" customHeight="1">
      <c r="A16" s="17"/>
      <c r="B16" s="58" t="s">
        <v>6</v>
      </c>
      <c r="C16" s="36">
        <v>325</v>
      </c>
      <c r="D16" s="36">
        <v>22327</v>
      </c>
      <c r="E16" s="36">
        <v>17329</v>
      </c>
      <c r="F16" s="57">
        <f t="shared" si="3"/>
        <v>4998</v>
      </c>
      <c r="G16" s="36">
        <f t="shared" si="1"/>
        <v>68698.46153846153</v>
      </c>
      <c r="H16" s="37" t="e">
        <f t="shared" si="0"/>
        <v>#DIV/0!</v>
      </c>
      <c r="I16" s="37" t="e">
        <f t="shared" si="2"/>
        <v>#DIV/0!</v>
      </c>
    </row>
    <row r="17" spans="1:9" ht="22.5" customHeight="1">
      <c r="A17" s="62" t="s">
        <v>9</v>
      </c>
      <c r="B17" s="63"/>
      <c r="C17" s="36">
        <v>3492</v>
      </c>
      <c r="D17" s="36">
        <v>22991</v>
      </c>
      <c r="E17" s="36">
        <v>16781</v>
      </c>
      <c r="F17" s="57">
        <f t="shared" si="3"/>
        <v>6210</v>
      </c>
      <c r="G17" s="36">
        <f>D17*1000/C17</f>
        <v>6583.9060710194735</v>
      </c>
      <c r="H17" s="37" t="e">
        <f>D17*1000/K17</f>
        <v>#DIV/0!</v>
      </c>
      <c r="I17" s="37" t="e">
        <f t="shared" si="2"/>
        <v>#DIV/0!</v>
      </c>
    </row>
    <row r="18" spans="1:9" ht="22.5" customHeight="1" thickBot="1">
      <c r="A18" s="64" t="s">
        <v>16</v>
      </c>
      <c r="B18" s="65"/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f>C18/7204*100</f>
        <v>0</v>
      </c>
    </row>
    <row r="19" spans="1:10" ht="12" customHeight="1" thickTop="1">
      <c r="A19" s="15"/>
      <c r="B19" s="16"/>
      <c r="C19" s="38"/>
      <c r="D19" s="38"/>
      <c r="E19" s="38"/>
      <c r="F19" s="38"/>
      <c r="G19" s="38"/>
      <c r="H19" s="38"/>
      <c r="I19" s="38"/>
      <c r="J19" s="16"/>
    </row>
    <row r="20" spans="1:10" ht="18.75" customHeight="1">
      <c r="A20" s="12" t="s">
        <v>28</v>
      </c>
      <c r="B20" s="12"/>
      <c r="C20" s="12"/>
      <c r="D20" s="12"/>
      <c r="E20" s="12"/>
      <c r="F20" s="12"/>
      <c r="G20" s="12"/>
      <c r="H20" s="12"/>
      <c r="I20" s="12"/>
      <c r="J20" s="12"/>
    </row>
  </sheetData>
  <sheetProtection/>
  <mergeCells count="4">
    <mergeCell ref="A10:B10"/>
    <mergeCell ref="A17:B17"/>
    <mergeCell ref="A18:B18"/>
    <mergeCell ref="A4:B4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GridLines="0" view="pageBreakPreview" zoomScale="154" zoomScaleSheetLayoutView="154" zoomScalePageLayoutView="0" workbookViewId="0" topLeftCell="A1">
      <selection activeCell="K4" sqref="K4:K18"/>
    </sheetView>
  </sheetViews>
  <sheetFormatPr defaultColWidth="9.00390625" defaultRowHeight="13.5"/>
  <cols>
    <col min="1" max="1" width="3.625" style="1" customWidth="1"/>
    <col min="2" max="2" width="6.625" style="1" customWidth="1"/>
    <col min="3" max="10" width="9.625" style="1" customWidth="1"/>
    <col min="11" max="11" width="9.00390625" style="1" customWidth="1"/>
    <col min="12" max="12" width="9.25390625" style="1" bestFit="1" customWidth="1"/>
    <col min="13" max="16384" width="9.00390625" style="1" customWidth="1"/>
  </cols>
  <sheetData>
    <row r="1" spans="1:10" ht="21" customHeight="1">
      <c r="A1" s="21" t="s">
        <v>36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 customHeight="1">
      <c r="A2" s="10"/>
      <c r="B2" s="9"/>
      <c r="C2" s="9"/>
      <c r="D2" s="9"/>
      <c r="E2" s="9"/>
      <c r="F2" s="9"/>
      <c r="G2" s="9"/>
      <c r="H2" s="9"/>
      <c r="I2" s="9"/>
      <c r="J2" s="9"/>
    </row>
    <row r="3" ht="16.5" customHeight="1" thickBot="1">
      <c r="I3" s="11"/>
    </row>
    <row r="4" spans="1:9" ht="43.5" customHeight="1" thickTop="1">
      <c r="A4" s="66" t="s">
        <v>0</v>
      </c>
      <c r="B4" s="67"/>
      <c r="C4" s="6" t="s">
        <v>21</v>
      </c>
      <c r="D4" s="7" t="s">
        <v>22</v>
      </c>
      <c r="E4" s="7" t="s">
        <v>23</v>
      </c>
      <c r="F4" s="4" t="s">
        <v>24</v>
      </c>
      <c r="G4" s="4" t="s">
        <v>14</v>
      </c>
      <c r="H4" s="4" t="s">
        <v>15</v>
      </c>
      <c r="I4" s="5" t="s">
        <v>25</v>
      </c>
    </row>
    <row r="5" spans="1:9" ht="22.5" customHeight="1">
      <c r="A5" s="3" t="s">
        <v>1</v>
      </c>
      <c r="B5" s="8" t="s">
        <v>27</v>
      </c>
      <c r="C5" s="33">
        <v>4167</v>
      </c>
      <c r="D5" s="33">
        <v>87589</v>
      </c>
      <c r="E5" s="33">
        <v>61269</v>
      </c>
      <c r="F5" s="32">
        <v>23481</v>
      </c>
      <c r="G5" s="39">
        <v>21019.678425725942</v>
      </c>
      <c r="H5" s="39">
        <v>415113.7440758294</v>
      </c>
      <c r="I5" s="39">
        <v>1974.8815165876777</v>
      </c>
    </row>
    <row r="6" spans="1:11" ht="22.5" customHeight="1">
      <c r="A6" s="3"/>
      <c r="B6" s="8" t="s">
        <v>29</v>
      </c>
      <c r="C6" s="33">
        <v>3694</v>
      </c>
      <c r="D6" s="33">
        <v>69904</v>
      </c>
      <c r="E6" s="33">
        <v>50452</v>
      </c>
      <c r="F6" s="32">
        <v>26320</v>
      </c>
      <c r="G6" s="39">
        <v>18923.65998917163</v>
      </c>
      <c r="H6" s="39">
        <v>406418.6046511628</v>
      </c>
      <c r="I6" s="39">
        <v>2147.6744186046512</v>
      </c>
      <c r="K6" s="2"/>
    </row>
    <row r="7" spans="1:11" ht="22.5" customHeight="1">
      <c r="A7" s="3"/>
      <c r="B7" s="8" t="s">
        <v>30</v>
      </c>
      <c r="C7" s="33">
        <v>2697</v>
      </c>
      <c r="D7" s="33">
        <v>61882</v>
      </c>
      <c r="E7" s="33">
        <v>43219</v>
      </c>
      <c r="F7" s="32">
        <v>18663</v>
      </c>
      <c r="G7" s="39">
        <v>22944.753429736746</v>
      </c>
      <c r="H7" s="39">
        <v>547628.3185840708</v>
      </c>
      <c r="I7" s="39">
        <v>2386.725663716814</v>
      </c>
      <c r="J7" s="2"/>
      <c r="K7" s="2"/>
    </row>
    <row r="8" spans="1:11" s="2" customFormat="1" ht="22.5" customHeight="1">
      <c r="A8" s="17"/>
      <c r="B8" s="8" t="s">
        <v>33</v>
      </c>
      <c r="C8" s="33">
        <v>1696</v>
      </c>
      <c r="D8" s="33">
        <v>36880</v>
      </c>
      <c r="E8" s="33">
        <v>25725</v>
      </c>
      <c r="F8" s="32">
        <v>11155</v>
      </c>
      <c r="G8" s="39">
        <v>21745.283018867925</v>
      </c>
      <c r="H8" s="39">
        <v>625084.7457627119</v>
      </c>
      <c r="I8" s="39">
        <v>2874.576271186441</v>
      </c>
      <c r="K8" s="27"/>
    </row>
    <row r="9" spans="1:10" s="27" customFormat="1" ht="22.5" customHeight="1">
      <c r="A9" s="23" t="s">
        <v>17</v>
      </c>
      <c r="B9" s="24" t="s">
        <v>34</v>
      </c>
      <c r="C9" s="36">
        <f>C10+C17</f>
        <v>509</v>
      </c>
      <c r="D9" s="36">
        <f>D10+D17</f>
        <v>10988</v>
      </c>
      <c r="E9" s="36">
        <f>E10+E17</f>
        <v>7675</v>
      </c>
      <c r="F9" s="36">
        <f>F10+F17</f>
        <v>3313</v>
      </c>
      <c r="G9" s="37">
        <f aca="true" t="shared" si="0" ref="G9:G17">D9*1000/C9</f>
        <v>21587.426326129666</v>
      </c>
      <c r="H9" s="37" t="e">
        <f>D9*1000/K9</f>
        <v>#DIV/0!</v>
      </c>
      <c r="I9" s="37" t="e">
        <f aca="true" t="shared" si="1" ref="I9:I18">C9/K9*100</f>
        <v>#DIV/0!</v>
      </c>
      <c r="J9" s="28"/>
    </row>
    <row r="10" spans="1:10" ht="22.5" customHeight="1">
      <c r="A10" s="68" t="s">
        <v>2</v>
      </c>
      <c r="B10" s="69"/>
      <c r="C10" s="51">
        <f>C11+C12+C13+C14+C16</f>
        <v>489</v>
      </c>
      <c r="D10" s="51">
        <f>SUM(D11:D16)</f>
        <v>10835</v>
      </c>
      <c r="E10" s="51">
        <f>SUM(E11:E16)</f>
        <v>7568</v>
      </c>
      <c r="F10" s="51">
        <f>SUM(F11:F16)</f>
        <v>3267</v>
      </c>
      <c r="G10" s="51">
        <f>D10*1000/C10</f>
        <v>22157.464212678937</v>
      </c>
      <c r="H10" s="52" t="e">
        <f>D10*1000/K10</f>
        <v>#DIV/0!</v>
      </c>
      <c r="I10" s="52" t="e">
        <f t="shared" si="1"/>
        <v>#DIV/0!</v>
      </c>
      <c r="J10" s="49"/>
    </row>
    <row r="11" spans="1:10" ht="22.5" customHeight="1">
      <c r="A11" s="23"/>
      <c r="B11" s="50" t="s">
        <v>3</v>
      </c>
      <c r="C11" s="51">
        <v>4</v>
      </c>
      <c r="D11" s="51">
        <v>5401</v>
      </c>
      <c r="E11" s="51">
        <v>3781</v>
      </c>
      <c r="F11" s="52">
        <f>D11-E11</f>
        <v>1620</v>
      </c>
      <c r="G11" s="51">
        <f t="shared" si="0"/>
        <v>1350250</v>
      </c>
      <c r="H11" s="52" t="e">
        <f>D11*1000/K11</f>
        <v>#DIV/0!</v>
      </c>
      <c r="I11" s="52" t="e">
        <f t="shared" si="1"/>
        <v>#DIV/0!</v>
      </c>
      <c r="J11" s="49"/>
    </row>
    <row r="12" spans="1:10" ht="22.5" customHeight="1">
      <c r="A12" s="23"/>
      <c r="B12" s="50" t="s">
        <v>4</v>
      </c>
      <c r="C12" s="51">
        <v>245</v>
      </c>
      <c r="D12" s="51">
        <v>3149</v>
      </c>
      <c r="E12" s="51">
        <v>2204</v>
      </c>
      <c r="F12" s="52">
        <f aca="true" t="shared" si="2" ref="F12:F17">D12-E12</f>
        <v>945</v>
      </c>
      <c r="G12" s="51">
        <f t="shared" si="0"/>
        <v>12853.061224489797</v>
      </c>
      <c r="H12" s="52" t="e">
        <f aca="true" t="shared" si="3" ref="H12:H17">D12*1000/K12</f>
        <v>#DIV/0!</v>
      </c>
      <c r="I12" s="52" t="e">
        <f t="shared" si="1"/>
        <v>#DIV/0!</v>
      </c>
      <c r="J12" s="49"/>
    </row>
    <row r="13" spans="1:10" ht="22.5" customHeight="1">
      <c r="A13" s="23"/>
      <c r="B13" s="50" t="s">
        <v>5</v>
      </c>
      <c r="C13" s="51">
        <v>73</v>
      </c>
      <c r="D13" s="51">
        <v>849</v>
      </c>
      <c r="E13" s="51">
        <v>594</v>
      </c>
      <c r="F13" s="52">
        <f t="shared" si="2"/>
        <v>255</v>
      </c>
      <c r="G13" s="51">
        <f t="shared" si="0"/>
        <v>11630.13698630137</v>
      </c>
      <c r="H13" s="52" t="e">
        <f t="shared" si="3"/>
        <v>#DIV/0!</v>
      </c>
      <c r="I13" s="52" t="e">
        <f t="shared" si="1"/>
        <v>#DIV/0!</v>
      </c>
      <c r="J13" s="49"/>
    </row>
    <row r="14" spans="1:10" ht="22.5" customHeight="1">
      <c r="A14" s="23"/>
      <c r="B14" s="53" t="s">
        <v>7</v>
      </c>
      <c r="C14" s="51">
        <v>165</v>
      </c>
      <c r="D14" s="51">
        <v>1208</v>
      </c>
      <c r="E14" s="51">
        <v>846</v>
      </c>
      <c r="F14" s="52">
        <f t="shared" si="2"/>
        <v>362</v>
      </c>
      <c r="G14" s="51">
        <f t="shared" si="0"/>
        <v>7321.212121212121</v>
      </c>
      <c r="H14" s="52" t="e">
        <f t="shared" si="3"/>
        <v>#DIV/0!</v>
      </c>
      <c r="I14" s="52" t="e">
        <f t="shared" si="1"/>
        <v>#DIV/0!</v>
      </c>
      <c r="J14" s="49"/>
    </row>
    <row r="15" spans="1:10" ht="22.5" customHeight="1">
      <c r="A15" s="23"/>
      <c r="B15" s="53" t="s">
        <v>8</v>
      </c>
      <c r="C15" s="52">
        <v>4</v>
      </c>
      <c r="D15" s="51">
        <v>65</v>
      </c>
      <c r="E15" s="51">
        <v>29</v>
      </c>
      <c r="F15" s="52">
        <f t="shared" si="2"/>
        <v>36</v>
      </c>
      <c r="G15" s="51">
        <f t="shared" si="0"/>
        <v>16250</v>
      </c>
      <c r="H15" s="52" t="e">
        <f t="shared" si="3"/>
        <v>#DIV/0!</v>
      </c>
      <c r="I15" s="52" t="e">
        <f t="shared" si="1"/>
        <v>#DIV/0!</v>
      </c>
      <c r="J15" s="49"/>
    </row>
    <row r="16" spans="1:10" ht="22.5" customHeight="1">
      <c r="A16" s="23"/>
      <c r="B16" s="53" t="s">
        <v>6</v>
      </c>
      <c r="C16" s="51">
        <v>2</v>
      </c>
      <c r="D16" s="51">
        <v>163</v>
      </c>
      <c r="E16" s="51">
        <v>114</v>
      </c>
      <c r="F16" s="52">
        <f t="shared" si="2"/>
        <v>49</v>
      </c>
      <c r="G16" s="51">
        <f t="shared" si="0"/>
        <v>81500</v>
      </c>
      <c r="H16" s="52" t="e">
        <f t="shared" si="3"/>
        <v>#DIV/0!</v>
      </c>
      <c r="I16" s="52" t="e">
        <f t="shared" si="1"/>
        <v>#DIV/0!</v>
      </c>
      <c r="J16" s="49"/>
    </row>
    <row r="17" spans="1:10" ht="22.5" customHeight="1">
      <c r="A17" s="70" t="s">
        <v>9</v>
      </c>
      <c r="B17" s="71"/>
      <c r="C17" s="51">
        <v>20</v>
      </c>
      <c r="D17" s="51">
        <v>153</v>
      </c>
      <c r="E17" s="51">
        <v>107</v>
      </c>
      <c r="F17" s="52">
        <f t="shared" si="2"/>
        <v>46</v>
      </c>
      <c r="G17" s="51">
        <f t="shared" si="0"/>
        <v>7650</v>
      </c>
      <c r="H17" s="52" t="e">
        <f t="shared" si="3"/>
        <v>#DIV/0!</v>
      </c>
      <c r="I17" s="52" t="e">
        <f t="shared" si="1"/>
        <v>#DIV/0!</v>
      </c>
      <c r="J17" s="49"/>
    </row>
    <row r="18" spans="1:10" ht="22.5" customHeight="1" thickBot="1">
      <c r="A18" s="72" t="s">
        <v>16</v>
      </c>
      <c r="B18" s="73"/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 t="e">
        <f>D18*1000/K18</f>
        <v>#DIV/0!</v>
      </c>
      <c r="I18" s="54" t="e">
        <f t="shared" si="1"/>
        <v>#DIV/0!</v>
      </c>
      <c r="J18" s="49"/>
    </row>
    <row r="19" spans="1:10" ht="12" customHeight="1" thickTop="1">
      <c r="A19" s="15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8.75" customHeight="1">
      <c r="A20" s="12" t="s">
        <v>28</v>
      </c>
      <c r="B20" s="12"/>
      <c r="C20" s="12"/>
      <c r="D20" s="12"/>
      <c r="E20" s="12"/>
      <c r="F20" s="12"/>
      <c r="G20" s="12"/>
      <c r="H20" s="12"/>
      <c r="I20" s="12"/>
      <c r="J20" s="12"/>
    </row>
  </sheetData>
  <sheetProtection/>
  <mergeCells count="4">
    <mergeCell ref="A10:B10"/>
    <mergeCell ref="A17:B17"/>
    <mergeCell ref="A18:B18"/>
    <mergeCell ref="A4:B4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="166" zoomScaleNormal="166" zoomScaleSheetLayoutView="100" zoomScalePageLayoutView="0" workbookViewId="0" topLeftCell="A1">
      <selection activeCell="B10" sqref="B10"/>
    </sheetView>
  </sheetViews>
  <sheetFormatPr defaultColWidth="9.00390625" defaultRowHeight="13.5"/>
  <cols>
    <col min="1" max="1" width="3.625" style="1" customWidth="1"/>
    <col min="2" max="2" width="6.625" style="1" customWidth="1"/>
    <col min="3" max="10" width="9.625" style="1" customWidth="1"/>
    <col min="11" max="16384" width="9.00390625" style="1" customWidth="1"/>
  </cols>
  <sheetData>
    <row r="1" spans="1:10" ht="21" customHeight="1">
      <c r="A1" s="21" t="s">
        <v>37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 customHeight="1">
      <c r="A2" s="10"/>
      <c r="B2" s="9"/>
      <c r="C2" s="9"/>
      <c r="D2" s="9"/>
      <c r="E2" s="9"/>
      <c r="F2" s="9"/>
      <c r="G2" s="9"/>
      <c r="H2" s="9"/>
      <c r="I2" s="9"/>
      <c r="J2" s="9"/>
    </row>
    <row r="3" ht="16.5" customHeight="1" thickBot="1">
      <c r="H3" s="11"/>
    </row>
    <row r="4" spans="1:8" ht="43.5" customHeight="1" thickTop="1">
      <c r="A4" s="66" t="s">
        <v>0</v>
      </c>
      <c r="B4" s="67"/>
      <c r="C4" s="6" t="s">
        <v>10</v>
      </c>
      <c r="D4" s="7" t="s">
        <v>26</v>
      </c>
      <c r="E4" s="6" t="s">
        <v>11</v>
      </c>
      <c r="F4" s="7" t="s">
        <v>26</v>
      </c>
      <c r="G4" s="6" t="s">
        <v>12</v>
      </c>
      <c r="H4" s="7" t="s">
        <v>26</v>
      </c>
    </row>
    <row r="5" spans="1:8" ht="22.5" customHeight="1">
      <c r="A5" s="74" t="s">
        <v>18</v>
      </c>
      <c r="B5" s="75"/>
      <c r="C5" s="13"/>
      <c r="D5" s="13"/>
      <c r="E5" s="13"/>
      <c r="F5" s="13"/>
      <c r="G5" s="13"/>
      <c r="H5" s="13"/>
    </row>
    <row r="6" spans="1:8" ht="22.5" customHeight="1">
      <c r="A6" s="3" t="s">
        <v>1</v>
      </c>
      <c r="B6" s="8" t="s">
        <v>27</v>
      </c>
      <c r="C6" s="43" t="s">
        <v>31</v>
      </c>
      <c r="D6" s="43" t="s">
        <v>31</v>
      </c>
      <c r="E6" s="14">
        <v>3977</v>
      </c>
      <c r="F6" s="13">
        <v>220091</v>
      </c>
      <c r="G6" s="13">
        <v>62</v>
      </c>
      <c r="H6" s="13">
        <v>6538</v>
      </c>
    </row>
    <row r="7" spans="1:8" ht="22.5" customHeight="1">
      <c r="A7" s="3"/>
      <c r="B7" s="8" t="s">
        <v>29</v>
      </c>
      <c r="C7" s="30" t="s">
        <v>31</v>
      </c>
      <c r="D7" s="43" t="s">
        <v>31</v>
      </c>
      <c r="E7" s="14">
        <v>4197</v>
      </c>
      <c r="F7" s="13">
        <v>231842</v>
      </c>
      <c r="G7" s="13">
        <v>55</v>
      </c>
      <c r="H7" s="13">
        <v>6083</v>
      </c>
    </row>
    <row r="8" spans="1:8" ht="22.5" customHeight="1">
      <c r="A8" s="3"/>
      <c r="B8" s="8" t="s">
        <v>30</v>
      </c>
      <c r="C8" s="30" t="s">
        <v>31</v>
      </c>
      <c r="D8" s="43" t="s">
        <v>31</v>
      </c>
      <c r="E8" s="14">
        <v>4383</v>
      </c>
      <c r="F8" s="13">
        <v>242578</v>
      </c>
      <c r="G8" s="13">
        <v>59</v>
      </c>
      <c r="H8" s="13">
        <v>6019</v>
      </c>
    </row>
    <row r="9" spans="1:8" ht="22.5" customHeight="1">
      <c r="A9" s="3"/>
      <c r="B9" s="8" t="s">
        <v>33</v>
      </c>
      <c r="C9" s="48"/>
      <c r="D9" s="43"/>
      <c r="E9" s="14">
        <v>4669</v>
      </c>
      <c r="F9" s="13">
        <v>257713</v>
      </c>
      <c r="G9" s="13">
        <v>62</v>
      </c>
      <c r="H9" s="13">
        <v>4695</v>
      </c>
    </row>
    <row r="10" spans="1:8" ht="22.5" customHeight="1">
      <c r="A10" s="17"/>
      <c r="B10" s="18" t="s">
        <v>34</v>
      </c>
      <c r="C10" s="48"/>
      <c r="D10" s="43"/>
      <c r="E10" s="19">
        <v>4648</v>
      </c>
      <c r="F10" s="31">
        <v>244803</v>
      </c>
      <c r="G10" s="31">
        <v>19</v>
      </c>
      <c r="H10" s="31">
        <v>1443</v>
      </c>
    </row>
    <row r="11" spans="1:8" ht="22.5" customHeight="1">
      <c r="A11" s="76" t="s">
        <v>19</v>
      </c>
      <c r="B11" s="77"/>
      <c r="C11" s="13"/>
      <c r="D11" s="13"/>
      <c r="E11" s="13"/>
      <c r="F11" s="13"/>
      <c r="G11" s="13"/>
      <c r="H11" s="13"/>
    </row>
    <row r="12" spans="1:8" ht="22.5" customHeight="1">
      <c r="A12" s="3" t="s">
        <v>1</v>
      </c>
      <c r="B12" s="8" t="s">
        <v>27</v>
      </c>
      <c r="C12" s="30">
        <v>19</v>
      </c>
      <c r="D12" s="13">
        <v>7890</v>
      </c>
      <c r="E12" s="43" t="s">
        <v>31</v>
      </c>
      <c r="F12" s="43" t="s">
        <v>31</v>
      </c>
      <c r="G12" s="43" t="s">
        <v>31</v>
      </c>
      <c r="H12" s="43" t="s">
        <v>31</v>
      </c>
    </row>
    <row r="13" spans="1:8" ht="22.5" customHeight="1">
      <c r="A13" s="3"/>
      <c r="B13" s="8" t="s">
        <v>29</v>
      </c>
      <c r="C13" s="22">
        <v>29</v>
      </c>
      <c r="D13" s="13">
        <v>12164</v>
      </c>
      <c r="E13" s="43" t="s">
        <v>31</v>
      </c>
      <c r="F13" s="43" t="s">
        <v>31</v>
      </c>
      <c r="G13" s="43" t="s">
        <v>31</v>
      </c>
      <c r="H13" s="43" t="s">
        <v>31</v>
      </c>
    </row>
    <row r="14" spans="1:8" ht="22.5" customHeight="1">
      <c r="A14" s="3"/>
      <c r="B14" s="8" t="s">
        <v>30</v>
      </c>
      <c r="C14" s="22">
        <v>23</v>
      </c>
      <c r="D14" s="13">
        <v>9628</v>
      </c>
      <c r="E14" s="30" t="s">
        <v>31</v>
      </c>
      <c r="F14" s="43" t="s">
        <v>31</v>
      </c>
      <c r="G14" s="30" t="s">
        <v>31</v>
      </c>
      <c r="H14" s="30" t="s">
        <v>31</v>
      </c>
    </row>
    <row r="15" spans="1:8" ht="22.5" customHeight="1">
      <c r="A15" s="3"/>
      <c r="B15" s="8" t="s">
        <v>33</v>
      </c>
      <c r="C15" s="22">
        <v>20</v>
      </c>
      <c r="D15" s="13">
        <v>8384</v>
      </c>
      <c r="E15" s="30" t="s">
        <v>31</v>
      </c>
      <c r="F15" s="43" t="s">
        <v>31</v>
      </c>
      <c r="G15" s="30" t="s">
        <v>31</v>
      </c>
      <c r="H15" s="30" t="s">
        <v>31</v>
      </c>
    </row>
    <row r="16" spans="1:8" s="27" customFormat="1" ht="22.5" customHeight="1">
      <c r="A16" s="17"/>
      <c r="B16" s="18" t="s">
        <v>34</v>
      </c>
      <c r="C16" s="25">
        <v>21</v>
      </c>
      <c r="D16" s="26">
        <v>8804</v>
      </c>
      <c r="E16" s="45"/>
      <c r="F16" s="47"/>
      <c r="G16" s="45"/>
      <c r="H16" s="45"/>
    </row>
    <row r="17" spans="1:8" ht="22.5" customHeight="1">
      <c r="A17" s="62" t="s">
        <v>20</v>
      </c>
      <c r="B17" s="63"/>
      <c r="C17" s="13"/>
      <c r="D17" s="13"/>
      <c r="E17" s="13"/>
      <c r="F17" s="13"/>
      <c r="G17" s="13"/>
      <c r="H17" s="13"/>
    </row>
    <row r="18" spans="1:8" ht="22.5" customHeight="1">
      <c r="A18" s="3" t="s">
        <v>1</v>
      </c>
      <c r="B18" s="8" t="s">
        <v>27</v>
      </c>
      <c r="C18" s="30">
        <v>47</v>
      </c>
      <c r="D18" s="30">
        <v>940</v>
      </c>
      <c r="E18" s="43" t="s">
        <v>31</v>
      </c>
      <c r="F18" s="43" t="s">
        <v>31</v>
      </c>
      <c r="G18" s="43" t="s">
        <v>31</v>
      </c>
      <c r="H18" s="43" t="s">
        <v>31</v>
      </c>
    </row>
    <row r="19" spans="1:8" ht="22.5" customHeight="1">
      <c r="A19" s="3"/>
      <c r="B19" s="8" t="s">
        <v>29</v>
      </c>
      <c r="C19" s="14">
        <v>31</v>
      </c>
      <c r="D19" s="14">
        <v>620</v>
      </c>
      <c r="E19" s="44" t="s">
        <v>31</v>
      </c>
      <c r="F19" s="43" t="s">
        <v>31</v>
      </c>
      <c r="G19" s="43" t="s">
        <v>31</v>
      </c>
      <c r="H19" s="43" t="s">
        <v>31</v>
      </c>
    </row>
    <row r="20" spans="1:8" s="2" customFormat="1" ht="22.5" customHeight="1">
      <c r="A20" s="3"/>
      <c r="B20" s="8" t="s">
        <v>30</v>
      </c>
      <c r="C20" s="14">
        <v>39</v>
      </c>
      <c r="D20" s="14">
        <v>780</v>
      </c>
      <c r="E20" s="30" t="s">
        <v>31</v>
      </c>
      <c r="F20" s="43" t="s">
        <v>31</v>
      </c>
      <c r="G20" s="44" t="s">
        <v>31</v>
      </c>
      <c r="H20" s="44" t="s">
        <v>31</v>
      </c>
    </row>
    <row r="21" spans="1:8" ht="22.5" customHeight="1">
      <c r="A21" s="3"/>
      <c r="B21" s="8" t="s">
        <v>33</v>
      </c>
      <c r="C21" s="14">
        <v>44</v>
      </c>
      <c r="D21" s="14">
        <v>880</v>
      </c>
      <c r="E21" s="45" t="s">
        <v>31</v>
      </c>
      <c r="F21" s="43" t="s">
        <v>31</v>
      </c>
      <c r="G21" s="30" t="s">
        <v>31</v>
      </c>
      <c r="H21" s="30" t="s">
        <v>31</v>
      </c>
    </row>
    <row r="22" spans="1:8" s="27" customFormat="1" ht="22.5" customHeight="1" thickBot="1">
      <c r="A22" s="40"/>
      <c r="B22" s="41" t="s">
        <v>34</v>
      </c>
      <c r="C22" s="42">
        <v>29</v>
      </c>
      <c r="D22" s="42">
        <v>850</v>
      </c>
      <c r="E22" s="46"/>
      <c r="F22" s="46"/>
      <c r="G22" s="46"/>
      <c r="H22" s="46"/>
    </row>
    <row r="23" spans="1:8" ht="12" customHeight="1" thickTop="1">
      <c r="A23" s="15"/>
      <c r="B23" s="16"/>
      <c r="C23" s="16"/>
      <c r="D23" s="16"/>
      <c r="E23" s="16"/>
      <c r="F23" s="16"/>
      <c r="G23" s="16"/>
      <c r="H23" s="16"/>
    </row>
    <row r="24" spans="1:8" ht="18.75" customHeight="1">
      <c r="A24" s="12" t="s">
        <v>32</v>
      </c>
      <c r="B24" s="12"/>
      <c r="C24" s="12"/>
      <c r="D24" s="12"/>
      <c r="E24" s="12"/>
      <c r="F24" s="12"/>
      <c r="G24" s="12"/>
      <c r="H24" s="12"/>
    </row>
  </sheetData>
  <sheetProtection/>
  <mergeCells count="4">
    <mergeCell ref="A5:B5"/>
    <mergeCell ref="A17:B17"/>
    <mergeCell ref="A4:B4"/>
    <mergeCell ref="A11:B11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統計情報課№４</dc:creator>
  <cp:keywords/>
  <dc:description/>
  <cp:lastModifiedBy> </cp:lastModifiedBy>
  <cp:lastPrinted>2018-03-23T07:57:34Z</cp:lastPrinted>
  <dcterms:created xsi:type="dcterms:W3CDTF">1998-07-16T23:58:43Z</dcterms:created>
  <dcterms:modified xsi:type="dcterms:W3CDTF">2020-03-03T06:52:15Z</dcterms:modified>
  <cp:category/>
  <cp:version/>
  <cp:contentType/>
  <cp:contentStatus/>
</cp:coreProperties>
</file>