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0" windowWidth="15060" windowHeight="5415" tabRatio="824" activeTab="0"/>
  </bookViews>
  <sheets>
    <sheet name="１１－３（老人医療）" sheetId="1" r:id="rId1"/>
    <sheet name="１１－３（乳幼児医療）" sheetId="2" r:id="rId2"/>
    <sheet name="１１－３（心身障害者医療）" sheetId="3" r:id="rId3"/>
    <sheet name="１１－３（ひとり親家庭等医療）" sheetId="4" r:id="rId4"/>
    <sheet name="１１－３（精神障害者医療）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<sst xmlns="http://schemas.openxmlformats.org/spreadsheetml/2006/main" count="225" uniqueCount="42">
  <si>
    <t>入院外</t>
  </si>
  <si>
    <t>種      別</t>
  </si>
  <si>
    <t>歯科</t>
  </si>
  <si>
    <t>件数</t>
  </si>
  <si>
    <t>入院</t>
  </si>
  <si>
    <t>調剤</t>
  </si>
  <si>
    <t>施設療養費</t>
  </si>
  <si>
    <t>その他</t>
  </si>
  <si>
    <t>合計</t>
  </si>
  <si>
    <t>一件当たり
費用額（円）</t>
  </si>
  <si>
    <t>一人当たり
費用額（円）</t>
  </si>
  <si>
    <t>受給
者数</t>
  </si>
  <si>
    <t>（１）老人医療</t>
  </si>
  <si>
    <t>種      別</t>
  </si>
  <si>
    <t>受給
者数</t>
  </si>
  <si>
    <t>入院</t>
  </si>
  <si>
    <t>入院外</t>
  </si>
  <si>
    <t>歯科</t>
  </si>
  <si>
    <t>調剤</t>
  </si>
  <si>
    <t>施設療養費</t>
  </si>
  <si>
    <t>その他</t>
  </si>
  <si>
    <t>合計</t>
  </si>
  <si>
    <t>一件当たり
費用額（円）</t>
  </si>
  <si>
    <t>一人当たり
費用額（円）</t>
  </si>
  <si>
    <t>平成</t>
  </si>
  <si>
    <t>（３）心身障害者医療</t>
  </si>
  <si>
    <t>（５）精神障害者医療</t>
  </si>
  <si>
    <t>-</t>
  </si>
  <si>
    <t>（２）子ども医療</t>
  </si>
  <si>
    <t>受診率(100人当たり)
(件)</t>
  </si>
  <si>
    <t>金額
(千円)</t>
  </si>
  <si>
    <t>26年度</t>
  </si>
  <si>
    <t>27年度</t>
  </si>
  <si>
    <t>（４）ひとり親家庭等医療</t>
  </si>
  <si>
    <t>28年度</t>
  </si>
  <si>
    <t>資料：住民生活部　国保医療課</t>
  </si>
  <si>
    <t>29年度</t>
  </si>
  <si>
    <t>-</t>
  </si>
  <si>
    <t>30年度</t>
  </si>
  <si>
    <t>１１－３　福　祉　医　療　の　給　付　状　況</t>
  </si>
  <si>
    <t>１１－３　福　祉　医　療　の　給　付　状　況</t>
  </si>
  <si>
    <t>１１－３　福　祉　医　療　の　給　付　状　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</si>
</sst>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_ * #\ ###\ ##0_ \);_ * \-#\ ###\ ##0_ ;_ * &quot;-&quot;_ ;_ @_ "/>
    <numFmt numFmtId="177" formatCode="* #\ ###\ ##0\ ;* \-#\ ###\ ##0_ ;_ * &quot;-&quot;_ ;_ @_ "/>
    <numFmt numFmtId="178" formatCode="#\ ##0.000\ ;\-#,##0.00_ ;_ * &quot;-&quot;??_ ;_ @_ "/>
    <numFmt numFmtId="179" formatCode="0.000_ "/>
    <numFmt numFmtId="180" formatCode="#,##0_ "/>
    <numFmt numFmtId="181" formatCode="0_);[Red]\(0\)"/>
  </numFmts>
  <fonts count="54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.5"/>
      <name val="ＭＳ Ｐ明朝"/>
      <family val="1"/>
    </font>
    <font>
      <b/>
      <sz val="8"/>
      <name val="ＭＳ Ｐゴシック"/>
      <family val="3"/>
    </font>
    <font>
      <b/>
      <sz val="8.5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ゴシック"/>
      <family val="3"/>
    </font>
    <font>
      <b/>
      <sz val="8"/>
      <name val="ＭＳ Ｐ明朝"/>
      <family val="1"/>
    </font>
    <font>
      <sz val="8"/>
      <name val="ＭＳ Ｐゴシック"/>
      <family val="3"/>
    </font>
    <font>
      <b/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15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177" fontId="9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1" xfId="0" applyFont="1" applyBorder="1" applyAlignment="1">
      <alignment horizontal="distributed" vertical="center" wrapText="1"/>
    </xf>
    <xf numFmtId="0" fontId="10" fillId="0" borderId="12" xfId="0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177" fontId="9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0" fillId="0" borderId="13" xfId="0" applyFont="1" applyBorder="1" applyAlignment="1">
      <alignment horizontal="distributed"/>
    </xf>
    <xf numFmtId="177" fontId="16" fillId="0" borderId="12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177" fontId="11" fillId="0" borderId="12" xfId="0" applyNumberFormat="1" applyFont="1" applyBorder="1" applyAlignment="1">
      <alignment horizontal="right"/>
    </xf>
    <xf numFmtId="177" fontId="11" fillId="0" borderId="12" xfId="0" applyNumberFormat="1" applyFont="1" applyBorder="1" applyAlignment="1">
      <alignment shrinkToFit="1"/>
    </xf>
    <xf numFmtId="0" fontId="18" fillId="0" borderId="12" xfId="0" applyFont="1" applyBorder="1" applyAlignment="1">
      <alignment/>
    </xf>
    <xf numFmtId="177" fontId="19" fillId="0" borderId="12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9" fillId="0" borderId="15" xfId="0" applyNumberFormat="1" applyFont="1" applyBorder="1" applyAlignment="1">
      <alignment horizontal="right"/>
    </xf>
    <xf numFmtId="177" fontId="9" fillId="0" borderId="16" xfId="0" applyNumberFormat="1" applyFont="1" applyBorder="1" applyAlignment="1">
      <alignment/>
    </xf>
    <xf numFmtId="177" fontId="9" fillId="0" borderId="0" xfId="0" applyNumberFormat="1" applyFont="1" applyBorder="1" applyAlignment="1">
      <alignment shrinkToFit="1"/>
    </xf>
    <xf numFmtId="180" fontId="11" fillId="0" borderId="12" xfId="0" applyNumberFormat="1" applyFont="1" applyBorder="1" applyAlignment="1">
      <alignment/>
    </xf>
    <xf numFmtId="0" fontId="1" fillId="0" borderId="17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3.625" style="1" customWidth="1"/>
    <col min="2" max="2" width="6.125" style="1" customWidth="1"/>
    <col min="3" max="4" width="5.625" style="1" customWidth="1"/>
    <col min="5" max="5" width="6.625" style="1" customWidth="1"/>
    <col min="6" max="6" width="5.625" style="1" customWidth="1"/>
    <col min="7" max="7" width="6.625" style="1" customWidth="1"/>
    <col min="8" max="8" width="5.625" style="1" customWidth="1"/>
    <col min="9" max="9" width="6.625" style="1" customWidth="1"/>
    <col min="10" max="10" width="5.625" style="1" customWidth="1"/>
    <col min="11" max="11" width="6.625" style="1" customWidth="1"/>
    <col min="12" max="12" width="5.625" style="1" customWidth="1"/>
    <col min="13" max="13" width="6.625" style="1" customWidth="1"/>
    <col min="14" max="14" width="5.625" style="1" customWidth="1"/>
    <col min="15" max="15" width="6.625" style="1" customWidth="1"/>
    <col min="16" max="16" width="5.625" style="1" customWidth="1"/>
    <col min="17" max="17" width="6.625" style="1" customWidth="1"/>
    <col min="18" max="20" width="9.625" style="1" customWidth="1"/>
    <col min="21" max="16384" width="9.00390625" style="1" customWidth="1"/>
  </cols>
  <sheetData>
    <row r="1" spans="1:20" ht="21" customHeight="1">
      <c r="A1" s="13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5" customHeigh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4.25" thickBot="1">
      <c r="A3" s="18" t="s">
        <v>12</v>
      </c>
      <c r="T3" s="7"/>
    </row>
    <row r="4" spans="1:21" ht="43.5" customHeight="1" thickTop="1">
      <c r="A4" s="38" t="s">
        <v>1</v>
      </c>
      <c r="B4" s="39"/>
      <c r="C4" s="34" t="s">
        <v>11</v>
      </c>
      <c r="D4" s="34" t="s">
        <v>4</v>
      </c>
      <c r="E4" s="34"/>
      <c r="F4" s="34" t="s">
        <v>0</v>
      </c>
      <c r="G4" s="34"/>
      <c r="H4" s="34" t="s">
        <v>2</v>
      </c>
      <c r="I4" s="34"/>
      <c r="J4" s="34" t="s">
        <v>5</v>
      </c>
      <c r="K4" s="34"/>
      <c r="L4" s="34" t="s">
        <v>6</v>
      </c>
      <c r="M4" s="34"/>
      <c r="N4" s="34" t="s">
        <v>7</v>
      </c>
      <c r="O4" s="34"/>
      <c r="P4" s="34" t="s">
        <v>8</v>
      </c>
      <c r="Q4" s="34"/>
      <c r="R4" s="34" t="s">
        <v>9</v>
      </c>
      <c r="S4" s="34" t="s">
        <v>10</v>
      </c>
      <c r="T4" s="36" t="s">
        <v>29</v>
      </c>
      <c r="U4" s="17"/>
    </row>
    <row r="5" spans="1:21" ht="42.75" customHeight="1">
      <c r="A5" s="40"/>
      <c r="B5" s="41"/>
      <c r="C5" s="35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35"/>
      <c r="S5" s="35"/>
      <c r="T5" s="37"/>
      <c r="U5" s="17"/>
    </row>
    <row r="6" spans="1:20" ht="24.75" customHeight="1">
      <c r="A6" s="3" t="s">
        <v>24</v>
      </c>
      <c r="B6" s="4" t="s">
        <v>31</v>
      </c>
      <c r="C6" s="9">
        <v>19</v>
      </c>
      <c r="D6" s="9">
        <v>1</v>
      </c>
      <c r="E6" s="9">
        <v>11</v>
      </c>
      <c r="F6" s="9">
        <v>295</v>
      </c>
      <c r="G6" s="9">
        <v>290</v>
      </c>
      <c r="H6" s="9">
        <v>70</v>
      </c>
      <c r="I6" s="9">
        <v>72</v>
      </c>
      <c r="J6" s="9">
        <v>182</v>
      </c>
      <c r="K6" s="9">
        <v>165</v>
      </c>
      <c r="L6" s="19" t="s">
        <v>27</v>
      </c>
      <c r="M6" s="19" t="s">
        <v>27</v>
      </c>
      <c r="N6" s="9">
        <v>9</v>
      </c>
      <c r="O6" s="9">
        <v>4</v>
      </c>
      <c r="P6" s="9">
        <v>557</v>
      </c>
      <c r="Q6" s="9">
        <v>542</v>
      </c>
      <c r="R6" s="9">
        <v>973</v>
      </c>
      <c r="S6" s="9">
        <v>28526</v>
      </c>
      <c r="T6" s="9">
        <v>2931</v>
      </c>
    </row>
    <row r="7" spans="1:20" ht="24.75" customHeight="1">
      <c r="A7" s="3"/>
      <c r="B7" s="4" t="s">
        <v>32</v>
      </c>
      <c r="C7" s="9">
        <v>28</v>
      </c>
      <c r="D7" s="9">
        <v>2</v>
      </c>
      <c r="E7" s="9">
        <v>17</v>
      </c>
      <c r="F7" s="9">
        <v>336</v>
      </c>
      <c r="G7" s="9">
        <v>331</v>
      </c>
      <c r="H7" s="9">
        <v>80</v>
      </c>
      <c r="I7" s="9">
        <v>83</v>
      </c>
      <c r="J7" s="9">
        <v>202</v>
      </c>
      <c r="K7" s="9">
        <v>237</v>
      </c>
      <c r="L7" s="19" t="s">
        <v>27</v>
      </c>
      <c r="M7" s="19" t="s">
        <v>27</v>
      </c>
      <c r="N7" s="9">
        <v>4</v>
      </c>
      <c r="O7" s="9">
        <v>1</v>
      </c>
      <c r="P7" s="9">
        <v>624</v>
      </c>
      <c r="Q7" s="9">
        <v>669</v>
      </c>
      <c r="R7" s="9">
        <v>1072</v>
      </c>
      <c r="S7" s="9">
        <v>23892</v>
      </c>
      <c r="T7" s="9">
        <v>2228</v>
      </c>
    </row>
    <row r="8" spans="1:20" ht="24.75" customHeight="1">
      <c r="A8" s="3"/>
      <c r="B8" s="4" t="s">
        <v>34</v>
      </c>
      <c r="C8" s="9">
        <v>31</v>
      </c>
      <c r="D8" s="9">
        <v>15</v>
      </c>
      <c r="E8" s="9">
        <v>142</v>
      </c>
      <c r="F8" s="9">
        <v>423</v>
      </c>
      <c r="G8" s="9">
        <v>551</v>
      </c>
      <c r="H8" s="9">
        <v>98</v>
      </c>
      <c r="I8" s="9">
        <v>132</v>
      </c>
      <c r="J8" s="9">
        <v>268</v>
      </c>
      <c r="K8" s="9">
        <v>236</v>
      </c>
      <c r="L8" s="19" t="s">
        <v>27</v>
      </c>
      <c r="M8" s="19" t="s">
        <v>27</v>
      </c>
      <c r="N8" s="9">
        <v>15</v>
      </c>
      <c r="O8" s="9">
        <v>8</v>
      </c>
      <c r="P8" s="9">
        <v>819</v>
      </c>
      <c r="Q8" s="9">
        <v>1069</v>
      </c>
      <c r="R8" s="9">
        <v>1305</v>
      </c>
      <c r="S8" s="9">
        <v>34483</v>
      </c>
      <c r="T8" s="9">
        <v>2641</v>
      </c>
    </row>
    <row r="9" spans="1:20" ht="24.75" customHeight="1">
      <c r="A9" s="3"/>
      <c r="B9" s="4" t="s">
        <v>36</v>
      </c>
      <c r="C9" s="9">
        <v>43</v>
      </c>
      <c r="D9" s="9">
        <v>9</v>
      </c>
      <c r="E9" s="9">
        <v>81</v>
      </c>
      <c r="F9" s="9">
        <v>441</v>
      </c>
      <c r="G9" s="9">
        <v>572</v>
      </c>
      <c r="H9" s="9">
        <v>104</v>
      </c>
      <c r="I9" s="9">
        <v>119</v>
      </c>
      <c r="J9" s="9">
        <v>270</v>
      </c>
      <c r="K9" s="9">
        <v>264</v>
      </c>
      <c r="L9" s="19" t="s">
        <v>27</v>
      </c>
      <c r="M9" s="19" t="s">
        <v>27</v>
      </c>
      <c r="N9" s="9">
        <v>17</v>
      </c>
      <c r="O9" s="9">
        <v>8</v>
      </c>
      <c r="P9" s="9">
        <v>841</v>
      </c>
      <c r="Q9" s="9">
        <v>1044</v>
      </c>
      <c r="R9" s="9">
        <v>1242</v>
      </c>
      <c r="S9" s="9">
        <v>24287</v>
      </c>
      <c r="T9" s="9">
        <v>1956</v>
      </c>
    </row>
    <row r="10" spans="1:20" s="2" customFormat="1" ht="24.75" customHeight="1" thickBot="1">
      <c r="A10" s="26"/>
      <c r="B10" s="21" t="s">
        <v>38</v>
      </c>
      <c r="C10" s="16">
        <v>32</v>
      </c>
      <c r="D10" s="16">
        <v>21</v>
      </c>
      <c r="E10" s="16">
        <v>157</v>
      </c>
      <c r="F10" s="16">
        <v>475</v>
      </c>
      <c r="G10" s="16">
        <v>665</v>
      </c>
      <c r="H10" s="16">
        <v>68</v>
      </c>
      <c r="I10" s="16">
        <v>72</v>
      </c>
      <c r="J10" s="16">
        <v>254</v>
      </c>
      <c r="K10" s="16">
        <v>314</v>
      </c>
      <c r="L10" s="27" t="s">
        <v>37</v>
      </c>
      <c r="M10" s="27" t="s">
        <v>37</v>
      </c>
      <c r="N10" s="16">
        <v>23</v>
      </c>
      <c r="O10" s="16">
        <v>8</v>
      </c>
      <c r="P10" s="16">
        <v>840</v>
      </c>
      <c r="Q10" s="16">
        <f>E10+G10+I10+K10+O10</f>
        <v>1216</v>
      </c>
      <c r="R10" s="16">
        <f>1215678/840</f>
        <v>1447.2357142857143</v>
      </c>
      <c r="S10" s="16">
        <f>1215678/32</f>
        <v>37989.9375</v>
      </c>
      <c r="T10" s="16">
        <f>P10*100/C10</f>
        <v>2625</v>
      </c>
    </row>
    <row r="11" spans="1:20" ht="12" customHeight="1" thickTop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2.75" customHeight="1">
      <c r="A12" s="8" t="s">
        <v>35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sheetProtection/>
  <mergeCells count="12">
    <mergeCell ref="F4:G4"/>
    <mergeCell ref="L4:M4"/>
    <mergeCell ref="R4:R5"/>
    <mergeCell ref="S4:S5"/>
    <mergeCell ref="T4:T5"/>
    <mergeCell ref="N4:O4"/>
    <mergeCell ref="A4:B5"/>
    <mergeCell ref="H4:I4"/>
    <mergeCell ref="J4:K4"/>
    <mergeCell ref="P4:Q4"/>
    <mergeCell ref="C4:C5"/>
    <mergeCell ref="D4:E4"/>
  </mergeCells>
  <printOptions/>
  <pageMargins left="1.062992125984252" right="0.5118110236220472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6.125" style="1" customWidth="1"/>
    <col min="3" max="4" width="5.625" style="1" customWidth="1"/>
    <col min="5" max="5" width="6.625" style="1" customWidth="1"/>
    <col min="6" max="6" width="7.375" style="1" customWidth="1"/>
    <col min="7" max="7" width="6.625" style="1" customWidth="1"/>
    <col min="8" max="8" width="5.625" style="1" customWidth="1"/>
    <col min="9" max="9" width="6.625" style="1" customWidth="1"/>
    <col min="10" max="10" width="7.375" style="1" bestFit="1" customWidth="1"/>
    <col min="11" max="11" width="6.625" style="1" customWidth="1"/>
    <col min="12" max="14" width="5.625" style="1" customWidth="1"/>
    <col min="15" max="15" width="6.625" style="1" customWidth="1"/>
    <col min="16" max="16" width="6.50390625" style="1" customWidth="1"/>
    <col min="17" max="17" width="6.625" style="1" customWidth="1"/>
    <col min="18" max="20" width="9.625" style="1" customWidth="1"/>
    <col min="21" max="16384" width="9.00390625" style="1" customWidth="1"/>
  </cols>
  <sheetData>
    <row r="1" spans="1:20" ht="21" customHeight="1">
      <c r="A1" s="13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5" customHeigh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4.25" thickBot="1">
      <c r="A3" s="18" t="s">
        <v>28</v>
      </c>
      <c r="T3" s="7"/>
    </row>
    <row r="4" spans="1:20" ht="39.75" customHeight="1" thickTop="1">
      <c r="A4" s="38" t="s">
        <v>13</v>
      </c>
      <c r="B4" s="39"/>
      <c r="C4" s="34" t="s">
        <v>14</v>
      </c>
      <c r="D4" s="34" t="s">
        <v>15</v>
      </c>
      <c r="E4" s="34"/>
      <c r="F4" s="34" t="s">
        <v>16</v>
      </c>
      <c r="G4" s="34"/>
      <c r="H4" s="34" t="s">
        <v>17</v>
      </c>
      <c r="I4" s="34"/>
      <c r="J4" s="34" t="s">
        <v>18</v>
      </c>
      <c r="K4" s="34"/>
      <c r="L4" s="34" t="s">
        <v>19</v>
      </c>
      <c r="M4" s="34"/>
      <c r="N4" s="34" t="s">
        <v>20</v>
      </c>
      <c r="O4" s="34"/>
      <c r="P4" s="34" t="s">
        <v>21</v>
      </c>
      <c r="Q4" s="34"/>
      <c r="R4" s="34" t="s">
        <v>22</v>
      </c>
      <c r="S4" s="34" t="s">
        <v>23</v>
      </c>
      <c r="T4" s="36" t="s">
        <v>29</v>
      </c>
    </row>
    <row r="5" spans="1:20" ht="43.5" customHeight="1">
      <c r="A5" s="40"/>
      <c r="B5" s="41"/>
      <c r="C5" s="35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35"/>
      <c r="S5" s="35"/>
      <c r="T5" s="37"/>
    </row>
    <row r="6" spans="1:20" ht="23.25" customHeight="1">
      <c r="A6" s="3" t="s">
        <v>24</v>
      </c>
      <c r="B6" s="4" t="s">
        <v>31</v>
      </c>
      <c r="C6" s="28">
        <v>3643</v>
      </c>
      <c r="D6" s="29">
        <v>331</v>
      </c>
      <c r="E6" s="29">
        <v>15508</v>
      </c>
      <c r="F6" s="29">
        <v>28579</v>
      </c>
      <c r="G6" s="29">
        <v>55368</v>
      </c>
      <c r="H6" s="29">
        <v>5238</v>
      </c>
      <c r="I6" s="29">
        <v>9729</v>
      </c>
      <c r="J6" s="29">
        <v>17218</v>
      </c>
      <c r="K6" s="29">
        <v>20681</v>
      </c>
      <c r="L6" s="30" t="s">
        <v>27</v>
      </c>
      <c r="M6" s="30" t="s">
        <v>27</v>
      </c>
      <c r="N6" s="29">
        <v>247</v>
      </c>
      <c r="O6" s="29">
        <v>511</v>
      </c>
      <c r="P6" s="29">
        <v>51613</v>
      </c>
      <c r="Q6" s="29">
        <v>101797</v>
      </c>
      <c r="R6" s="29">
        <v>1972</v>
      </c>
      <c r="S6" s="29">
        <v>27943</v>
      </c>
      <c r="T6" s="29">
        <v>1416</v>
      </c>
    </row>
    <row r="7" spans="1:20" ht="23.25" customHeight="1">
      <c r="A7" s="3"/>
      <c r="B7" s="4" t="s">
        <v>32</v>
      </c>
      <c r="C7" s="31">
        <v>3625</v>
      </c>
      <c r="D7" s="9">
        <v>331</v>
      </c>
      <c r="E7" s="9">
        <v>15007</v>
      </c>
      <c r="F7" s="9">
        <v>28041</v>
      </c>
      <c r="G7" s="9">
        <v>52583</v>
      </c>
      <c r="H7" s="9">
        <v>5639</v>
      </c>
      <c r="I7" s="9">
        <v>9524</v>
      </c>
      <c r="J7" s="9">
        <v>18163</v>
      </c>
      <c r="K7" s="9">
        <v>22718</v>
      </c>
      <c r="L7" s="19" t="s">
        <v>27</v>
      </c>
      <c r="M7" s="19" t="s">
        <v>27</v>
      </c>
      <c r="N7" s="9">
        <v>299</v>
      </c>
      <c r="O7" s="9">
        <v>545</v>
      </c>
      <c r="P7" s="9">
        <v>52473</v>
      </c>
      <c r="Q7" s="9">
        <v>100377</v>
      </c>
      <c r="R7" s="9">
        <v>1912</v>
      </c>
      <c r="S7" s="9">
        <v>27690</v>
      </c>
      <c r="T7" s="9">
        <v>1447</v>
      </c>
    </row>
    <row r="8" spans="1:20" ht="23.25" customHeight="1">
      <c r="A8" s="3"/>
      <c r="B8" s="4" t="s">
        <v>34</v>
      </c>
      <c r="C8" s="31">
        <v>3590</v>
      </c>
      <c r="D8" s="9">
        <v>349</v>
      </c>
      <c r="E8" s="9">
        <v>15063</v>
      </c>
      <c r="F8" s="9">
        <v>28450</v>
      </c>
      <c r="G8" s="9">
        <v>51600</v>
      </c>
      <c r="H8" s="9">
        <v>5859</v>
      </c>
      <c r="I8" s="9">
        <v>10601</v>
      </c>
      <c r="J8" s="9">
        <v>19855</v>
      </c>
      <c r="K8" s="9">
        <v>25081</v>
      </c>
      <c r="L8" s="19" t="s">
        <v>27</v>
      </c>
      <c r="M8" s="19" t="s">
        <v>27</v>
      </c>
      <c r="N8" s="9">
        <v>216</v>
      </c>
      <c r="O8" s="9">
        <v>325</v>
      </c>
      <c r="P8" s="9">
        <v>54729</v>
      </c>
      <c r="Q8" s="9">
        <v>102670</v>
      </c>
      <c r="R8" s="9">
        <v>1875</v>
      </c>
      <c r="S8" s="9">
        <v>28598</v>
      </c>
      <c r="T8" s="9">
        <v>1524</v>
      </c>
    </row>
    <row r="9" spans="1:20" ht="23.25" customHeight="1">
      <c r="A9" s="20"/>
      <c r="B9" s="4" t="s">
        <v>36</v>
      </c>
      <c r="C9" s="31">
        <v>3630</v>
      </c>
      <c r="D9" s="9">
        <v>362</v>
      </c>
      <c r="E9" s="9">
        <v>17934</v>
      </c>
      <c r="F9" s="9">
        <v>28265</v>
      </c>
      <c r="G9" s="9">
        <v>50010</v>
      </c>
      <c r="H9" s="9">
        <v>5871</v>
      </c>
      <c r="I9" s="9">
        <v>11038</v>
      </c>
      <c r="J9" s="9">
        <v>19723</v>
      </c>
      <c r="K9" s="9">
        <v>24526</v>
      </c>
      <c r="L9" s="19" t="s">
        <v>27</v>
      </c>
      <c r="M9" s="19" t="s">
        <v>27</v>
      </c>
      <c r="N9" s="9">
        <v>173</v>
      </c>
      <c r="O9" s="9">
        <v>407</v>
      </c>
      <c r="P9" s="9">
        <v>54394</v>
      </c>
      <c r="Q9" s="32">
        <v>103916</v>
      </c>
      <c r="R9" s="9">
        <v>1910</v>
      </c>
      <c r="S9" s="9">
        <v>28627</v>
      </c>
      <c r="T9" s="9">
        <v>1499</v>
      </c>
    </row>
    <row r="10" spans="1:20" ht="23.25" customHeight="1" thickBot="1">
      <c r="A10" s="15"/>
      <c r="B10" s="21" t="s">
        <v>38</v>
      </c>
      <c r="C10" s="16">
        <v>3572</v>
      </c>
      <c r="D10" s="16">
        <v>392</v>
      </c>
      <c r="E10" s="16">
        <v>19467</v>
      </c>
      <c r="F10" s="16">
        <v>27712</v>
      </c>
      <c r="G10" s="16">
        <v>50400</v>
      </c>
      <c r="H10" s="16">
        <v>6253</v>
      </c>
      <c r="I10" s="16">
        <v>11968</v>
      </c>
      <c r="J10" s="16">
        <v>19335</v>
      </c>
      <c r="K10" s="16">
        <v>23156</v>
      </c>
      <c r="L10" s="22" t="s">
        <v>37</v>
      </c>
      <c r="M10" s="22" t="s">
        <v>37</v>
      </c>
      <c r="N10" s="16">
        <v>224</v>
      </c>
      <c r="O10" s="16">
        <v>466</v>
      </c>
      <c r="P10" s="16">
        <f>D10+F10+H10+J10+N10</f>
        <v>53916</v>
      </c>
      <c r="Q10" s="25">
        <f>E10+G10+I10+K10+O10</f>
        <v>105457</v>
      </c>
      <c r="R10" s="16">
        <f>105456615/53916</f>
        <v>1955.9428555530826</v>
      </c>
      <c r="S10" s="16">
        <f>105456615/3572</f>
        <v>29523.12849944009</v>
      </c>
      <c r="T10" s="16">
        <f>P10*100/C10</f>
        <v>1509.4064949608062</v>
      </c>
    </row>
    <row r="11" spans="1:20" ht="12" thickTop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1.25">
      <c r="A12" s="8" t="s">
        <v>35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sheetProtection/>
  <mergeCells count="12">
    <mergeCell ref="S4:S5"/>
    <mergeCell ref="T4:T5"/>
    <mergeCell ref="H4:I4"/>
    <mergeCell ref="J4:K4"/>
    <mergeCell ref="L4:M4"/>
    <mergeCell ref="N4:O4"/>
    <mergeCell ref="A4:B5"/>
    <mergeCell ref="C4:C5"/>
    <mergeCell ref="D4:E4"/>
    <mergeCell ref="F4:G4"/>
    <mergeCell ref="P4:Q4"/>
    <mergeCell ref="R4:R5"/>
  </mergeCells>
  <printOptions/>
  <pageMargins left="0.984251968503937" right="0.6299212598425197" top="0.984251968503937" bottom="0.5905511811023623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showGridLines="0" zoomScalePageLayoutView="0" workbookViewId="0" topLeftCell="A1">
      <selection activeCell="D4" sqref="D4:E4"/>
    </sheetView>
  </sheetViews>
  <sheetFormatPr defaultColWidth="9.00390625" defaultRowHeight="13.5"/>
  <cols>
    <col min="1" max="1" width="3.625" style="1" customWidth="1"/>
    <col min="2" max="2" width="6.125" style="1" customWidth="1"/>
    <col min="3" max="4" width="5.625" style="1" customWidth="1"/>
    <col min="5" max="5" width="6.625" style="1" customWidth="1"/>
    <col min="6" max="6" width="5.625" style="1" customWidth="1"/>
    <col min="7" max="7" width="6.625" style="1" customWidth="1"/>
    <col min="8" max="8" width="5.625" style="1" customWidth="1"/>
    <col min="9" max="9" width="6.625" style="1" customWidth="1"/>
    <col min="10" max="10" width="5.625" style="1" customWidth="1"/>
    <col min="11" max="11" width="6.625" style="1" customWidth="1"/>
    <col min="12" max="12" width="5.625" style="1" customWidth="1"/>
    <col min="13" max="13" width="6.625" style="1" customWidth="1"/>
    <col min="14" max="14" width="5.625" style="1" customWidth="1"/>
    <col min="15" max="15" width="6.625" style="1" customWidth="1"/>
    <col min="16" max="16" width="5.625" style="1" customWidth="1"/>
    <col min="17" max="17" width="6.625" style="1" customWidth="1"/>
    <col min="18" max="20" width="9.625" style="1" customWidth="1"/>
    <col min="21" max="16384" width="9.00390625" style="1" customWidth="1"/>
  </cols>
  <sheetData>
    <row r="1" spans="1:20" ht="21" customHeight="1">
      <c r="A1" s="13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5" customHeigh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4.25" thickBot="1">
      <c r="A3" s="18" t="s">
        <v>25</v>
      </c>
      <c r="T3" s="7"/>
    </row>
    <row r="4" spans="1:20" ht="42" customHeight="1" thickTop="1">
      <c r="A4" s="38" t="s">
        <v>13</v>
      </c>
      <c r="B4" s="39"/>
      <c r="C4" s="34" t="s">
        <v>14</v>
      </c>
      <c r="D4" s="34" t="s">
        <v>15</v>
      </c>
      <c r="E4" s="34"/>
      <c r="F4" s="34" t="s">
        <v>16</v>
      </c>
      <c r="G4" s="34"/>
      <c r="H4" s="34" t="s">
        <v>17</v>
      </c>
      <c r="I4" s="34"/>
      <c r="J4" s="34" t="s">
        <v>18</v>
      </c>
      <c r="K4" s="34"/>
      <c r="L4" s="34" t="s">
        <v>19</v>
      </c>
      <c r="M4" s="34"/>
      <c r="N4" s="34" t="s">
        <v>20</v>
      </c>
      <c r="O4" s="34"/>
      <c r="P4" s="34" t="s">
        <v>21</v>
      </c>
      <c r="Q4" s="34"/>
      <c r="R4" s="34" t="s">
        <v>22</v>
      </c>
      <c r="S4" s="34" t="s">
        <v>23</v>
      </c>
      <c r="T4" s="36" t="s">
        <v>29</v>
      </c>
    </row>
    <row r="5" spans="1:20" ht="42" customHeight="1">
      <c r="A5" s="40"/>
      <c r="B5" s="41"/>
      <c r="C5" s="35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35"/>
      <c r="S5" s="35"/>
      <c r="T5" s="37"/>
    </row>
    <row r="6" spans="1:20" ht="22.5" customHeight="1">
      <c r="A6" s="3" t="s">
        <v>24</v>
      </c>
      <c r="B6" s="4" t="s">
        <v>31</v>
      </c>
      <c r="C6" s="28">
        <v>307</v>
      </c>
      <c r="D6" s="29">
        <v>247</v>
      </c>
      <c r="E6" s="29">
        <v>9986</v>
      </c>
      <c r="F6" s="29">
        <v>3697</v>
      </c>
      <c r="G6" s="29">
        <v>14034</v>
      </c>
      <c r="H6" s="29">
        <v>678</v>
      </c>
      <c r="I6" s="29">
        <v>2160</v>
      </c>
      <c r="J6" s="29">
        <v>2193</v>
      </c>
      <c r="K6" s="29">
        <v>7263</v>
      </c>
      <c r="L6" s="30" t="s">
        <v>27</v>
      </c>
      <c r="M6" s="30" t="s">
        <v>27</v>
      </c>
      <c r="N6" s="29">
        <v>171</v>
      </c>
      <c r="O6" s="29">
        <v>827</v>
      </c>
      <c r="P6" s="29">
        <v>6986</v>
      </c>
      <c r="Q6" s="29">
        <v>34270</v>
      </c>
      <c r="R6" s="29">
        <v>4905</v>
      </c>
      <c r="S6" s="29">
        <v>111628</v>
      </c>
      <c r="T6" s="29">
        <v>2275</v>
      </c>
    </row>
    <row r="7" spans="1:20" ht="22.5" customHeight="1">
      <c r="A7" s="3"/>
      <c r="B7" s="4" t="s">
        <v>32</v>
      </c>
      <c r="C7" s="31">
        <v>321</v>
      </c>
      <c r="D7" s="9">
        <v>223</v>
      </c>
      <c r="E7" s="9">
        <v>6987</v>
      </c>
      <c r="F7" s="9">
        <v>4099</v>
      </c>
      <c r="G7" s="9">
        <v>15069</v>
      </c>
      <c r="H7" s="9">
        <v>748</v>
      </c>
      <c r="I7" s="9">
        <v>2301</v>
      </c>
      <c r="J7" s="9">
        <v>2413</v>
      </c>
      <c r="K7" s="9">
        <v>8212</v>
      </c>
      <c r="L7" s="19" t="s">
        <v>27</v>
      </c>
      <c r="M7" s="19" t="s">
        <v>27</v>
      </c>
      <c r="N7" s="9">
        <v>155</v>
      </c>
      <c r="O7" s="9">
        <v>1070</v>
      </c>
      <c r="P7" s="9">
        <v>7638</v>
      </c>
      <c r="Q7" s="9">
        <v>33639</v>
      </c>
      <c r="R7" s="9">
        <v>4404</v>
      </c>
      <c r="S7" s="9">
        <v>104794</v>
      </c>
      <c r="T7" s="9">
        <v>2379</v>
      </c>
    </row>
    <row r="8" spans="1:20" ht="22.5" customHeight="1">
      <c r="A8" s="3"/>
      <c r="B8" s="4" t="s">
        <v>34</v>
      </c>
      <c r="C8" s="31">
        <v>318</v>
      </c>
      <c r="D8" s="9">
        <v>195</v>
      </c>
      <c r="E8" s="9">
        <v>6537</v>
      </c>
      <c r="F8" s="9">
        <v>4126</v>
      </c>
      <c r="G8" s="9">
        <v>15271</v>
      </c>
      <c r="H8" s="9">
        <v>864</v>
      </c>
      <c r="I8" s="9">
        <v>2782</v>
      </c>
      <c r="J8" s="9">
        <v>2502</v>
      </c>
      <c r="K8" s="9">
        <v>8098</v>
      </c>
      <c r="L8" s="19" t="s">
        <v>27</v>
      </c>
      <c r="M8" s="19" t="s">
        <v>27</v>
      </c>
      <c r="N8" s="9">
        <v>188</v>
      </c>
      <c r="O8" s="9">
        <v>1057</v>
      </c>
      <c r="P8" s="9">
        <v>7875</v>
      </c>
      <c r="Q8" s="9">
        <v>33745</v>
      </c>
      <c r="R8" s="9">
        <v>4285</v>
      </c>
      <c r="S8" s="9">
        <v>106116</v>
      </c>
      <c r="T8" s="9">
        <v>2476</v>
      </c>
    </row>
    <row r="9" spans="1:20" ht="22.5" customHeight="1">
      <c r="A9" s="23"/>
      <c r="B9" s="4" t="s">
        <v>36</v>
      </c>
      <c r="C9" s="31">
        <v>322</v>
      </c>
      <c r="D9" s="9">
        <v>260</v>
      </c>
      <c r="E9" s="9">
        <v>8828</v>
      </c>
      <c r="F9" s="9">
        <v>4155</v>
      </c>
      <c r="G9" s="9">
        <v>17090</v>
      </c>
      <c r="H9" s="9">
        <v>769</v>
      </c>
      <c r="I9" s="9">
        <v>2603</v>
      </c>
      <c r="J9" s="9">
        <v>2481</v>
      </c>
      <c r="K9" s="9">
        <v>8072</v>
      </c>
      <c r="L9" s="19" t="s">
        <v>27</v>
      </c>
      <c r="M9" s="19" t="s">
        <v>27</v>
      </c>
      <c r="N9" s="9">
        <v>197</v>
      </c>
      <c r="O9" s="9">
        <v>878</v>
      </c>
      <c r="P9" s="9">
        <v>7862</v>
      </c>
      <c r="Q9" s="9">
        <v>37471</v>
      </c>
      <c r="R9" s="9">
        <v>4766</v>
      </c>
      <c r="S9" s="9">
        <v>116370</v>
      </c>
      <c r="T9" s="9">
        <v>2442</v>
      </c>
    </row>
    <row r="10" spans="1:20" ht="22.5" customHeight="1" thickBot="1">
      <c r="A10" s="15"/>
      <c r="B10" s="21" t="s">
        <v>38</v>
      </c>
      <c r="C10" s="16">
        <v>310</v>
      </c>
      <c r="D10" s="16">
        <v>296</v>
      </c>
      <c r="E10" s="16">
        <v>8329</v>
      </c>
      <c r="F10" s="16">
        <v>4129</v>
      </c>
      <c r="G10" s="16">
        <v>16176</v>
      </c>
      <c r="H10" s="16">
        <v>854</v>
      </c>
      <c r="I10" s="16">
        <v>2807</v>
      </c>
      <c r="J10" s="16">
        <v>2476</v>
      </c>
      <c r="K10" s="16">
        <v>7080</v>
      </c>
      <c r="L10" s="24" t="s">
        <v>27</v>
      </c>
      <c r="M10" s="24" t="s">
        <v>37</v>
      </c>
      <c r="N10" s="16">
        <v>215</v>
      </c>
      <c r="O10" s="16">
        <v>1119</v>
      </c>
      <c r="P10" s="16">
        <f>D10+F10+H10+J10+N10</f>
        <v>7970</v>
      </c>
      <c r="Q10" s="16">
        <f>E10+G10+I10+K10+O10</f>
        <v>35511</v>
      </c>
      <c r="R10" s="16">
        <f>35510697/7970</f>
        <v>4455.545420326223</v>
      </c>
      <c r="S10" s="16">
        <f>35510697/310</f>
        <v>114550.63548387097</v>
      </c>
      <c r="T10" s="33">
        <f>P10*100/C10</f>
        <v>2570.967741935484</v>
      </c>
    </row>
    <row r="11" spans="1:20" ht="12" thickTop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1.25">
      <c r="A12" s="8" t="s">
        <v>35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sheetProtection/>
  <mergeCells count="12">
    <mergeCell ref="L4:M4"/>
    <mergeCell ref="N4:O4"/>
    <mergeCell ref="P4:Q4"/>
    <mergeCell ref="R4:R5"/>
    <mergeCell ref="S4:S5"/>
    <mergeCell ref="T4:T5"/>
    <mergeCell ref="A4:B5"/>
    <mergeCell ref="C4:C5"/>
    <mergeCell ref="D4:E4"/>
    <mergeCell ref="F4:G4"/>
    <mergeCell ref="H4:I4"/>
    <mergeCell ref="J4:K4"/>
  </mergeCells>
  <printOptions/>
  <pageMargins left="1.0236220472440944" right="0.6299212598425197" top="0.98425196850393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6.125" style="1" customWidth="1"/>
    <col min="3" max="4" width="5.625" style="1" customWidth="1"/>
    <col min="5" max="5" width="6.625" style="1" customWidth="1"/>
    <col min="6" max="6" width="5.625" style="1" customWidth="1"/>
    <col min="7" max="7" width="6.625" style="1" customWidth="1"/>
    <col min="8" max="8" width="5.625" style="1" customWidth="1"/>
    <col min="9" max="9" width="6.625" style="1" customWidth="1"/>
    <col min="10" max="10" width="5.625" style="1" customWidth="1"/>
    <col min="11" max="11" width="6.625" style="1" customWidth="1"/>
    <col min="12" max="12" width="5.625" style="1" customWidth="1"/>
    <col min="13" max="13" width="6.625" style="1" customWidth="1"/>
    <col min="14" max="14" width="5.625" style="1" customWidth="1"/>
    <col min="15" max="15" width="6.625" style="1" customWidth="1"/>
    <col min="16" max="16" width="5.625" style="1" customWidth="1"/>
    <col min="17" max="17" width="6.625" style="1" customWidth="1"/>
    <col min="18" max="20" width="9.625" style="1" customWidth="1"/>
    <col min="21" max="16384" width="9.00390625" style="1" customWidth="1"/>
  </cols>
  <sheetData>
    <row r="1" spans="1:20" ht="21" customHeight="1">
      <c r="A1" s="13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5" customHeigh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4.25" thickBot="1">
      <c r="A3" s="18" t="s">
        <v>33</v>
      </c>
      <c r="T3" s="7"/>
    </row>
    <row r="4" spans="1:20" ht="42" customHeight="1" thickTop="1">
      <c r="A4" s="38" t="s">
        <v>13</v>
      </c>
      <c r="B4" s="39"/>
      <c r="C4" s="34" t="s">
        <v>14</v>
      </c>
      <c r="D4" s="34" t="s">
        <v>15</v>
      </c>
      <c r="E4" s="34"/>
      <c r="F4" s="34" t="s">
        <v>16</v>
      </c>
      <c r="G4" s="34"/>
      <c r="H4" s="34" t="s">
        <v>17</v>
      </c>
      <c r="I4" s="34"/>
      <c r="J4" s="34" t="s">
        <v>18</v>
      </c>
      <c r="K4" s="34"/>
      <c r="L4" s="34" t="s">
        <v>19</v>
      </c>
      <c r="M4" s="34"/>
      <c r="N4" s="34" t="s">
        <v>20</v>
      </c>
      <c r="O4" s="34"/>
      <c r="P4" s="34" t="s">
        <v>21</v>
      </c>
      <c r="Q4" s="34"/>
      <c r="R4" s="34" t="s">
        <v>22</v>
      </c>
      <c r="S4" s="34" t="s">
        <v>23</v>
      </c>
      <c r="T4" s="36" t="s">
        <v>29</v>
      </c>
    </row>
    <row r="5" spans="1:20" ht="42" customHeight="1">
      <c r="A5" s="40"/>
      <c r="B5" s="41"/>
      <c r="C5" s="35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35"/>
      <c r="S5" s="35"/>
      <c r="T5" s="37"/>
    </row>
    <row r="6" spans="1:20" ht="23.25" customHeight="1">
      <c r="A6" s="3" t="s">
        <v>24</v>
      </c>
      <c r="B6" s="4" t="s">
        <v>31</v>
      </c>
      <c r="C6" s="28">
        <v>506</v>
      </c>
      <c r="D6" s="29">
        <v>30</v>
      </c>
      <c r="E6" s="29">
        <v>1793</v>
      </c>
      <c r="F6" s="29">
        <v>3111</v>
      </c>
      <c r="G6" s="29">
        <v>6421</v>
      </c>
      <c r="H6" s="29">
        <v>849</v>
      </c>
      <c r="I6" s="29">
        <v>2221</v>
      </c>
      <c r="J6" s="29">
        <v>1972</v>
      </c>
      <c r="K6" s="29">
        <v>3352</v>
      </c>
      <c r="L6" s="30" t="s">
        <v>27</v>
      </c>
      <c r="M6" s="30" t="s">
        <v>27</v>
      </c>
      <c r="N6" s="29">
        <v>201</v>
      </c>
      <c r="O6" s="29">
        <v>365</v>
      </c>
      <c r="P6" s="29">
        <v>6163</v>
      </c>
      <c r="Q6" s="29">
        <v>14152</v>
      </c>
      <c r="R6" s="29">
        <v>2296</v>
      </c>
      <c r="S6" s="29">
        <v>27968</v>
      </c>
      <c r="T6" s="29">
        <v>1217</v>
      </c>
    </row>
    <row r="7" spans="1:20" ht="23.25" customHeight="1">
      <c r="A7" s="3"/>
      <c r="B7" s="4" t="s">
        <v>32</v>
      </c>
      <c r="C7" s="31">
        <v>499</v>
      </c>
      <c r="D7" s="9">
        <v>31</v>
      </c>
      <c r="E7" s="9">
        <v>1384</v>
      </c>
      <c r="F7" s="9">
        <v>3168</v>
      </c>
      <c r="G7" s="9">
        <v>7059</v>
      </c>
      <c r="H7" s="9">
        <v>871</v>
      </c>
      <c r="I7" s="9">
        <v>2202</v>
      </c>
      <c r="J7" s="9">
        <v>2090</v>
      </c>
      <c r="K7" s="9">
        <v>3628</v>
      </c>
      <c r="L7" s="19" t="s">
        <v>27</v>
      </c>
      <c r="M7" s="19" t="s">
        <v>27</v>
      </c>
      <c r="N7" s="9">
        <v>188</v>
      </c>
      <c r="O7" s="9">
        <v>287</v>
      </c>
      <c r="P7" s="9">
        <v>6348</v>
      </c>
      <c r="Q7" s="9">
        <v>14560</v>
      </c>
      <c r="R7" s="9">
        <v>2293</v>
      </c>
      <c r="S7" s="9">
        <v>29178</v>
      </c>
      <c r="T7" s="9">
        <v>1272</v>
      </c>
    </row>
    <row r="8" spans="1:20" ht="23.25" customHeight="1">
      <c r="A8" s="3"/>
      <c r="B8" s="4" t="s">
        <v>34</v>
      </c>
      <c r="C8" s="31">
        <v>505</v>
      </c>
      <c r="D8" s="9">
        <v>38</v>
      </c>
      <c r="E8" s="9">
        <v>1667</v>
      </c>
      <c r="F8" s="9">
        <v>3288</v>
      </c>
      <c r="G8" s="9">
        <v>7143</v>
      </c>
      <c r="H8" s="9">
        <v>889</v>
      </c>
      <c r="I8" s="9">
        <v>2449</v>
      </c>
      <c r="J8" s="9">
        <v>2144</v>
      </c>
      <c r="K8" s="9">
        <v>3647</v>
      </c>
      <c r="L8" s="19" t="s">
        <v>27</v>
      </c>
      <c r="M8" s="19" t="s">
        <v>27</v>
      </c>
      <c r="N8" s="9">
        <v>202</v>
      </c>
      <c r="O8" s="9">
        <v>293</v>
      </c>
      <c r="P8" s="9">
        <v>6561</v>
      </c>
      <c r="Q8" s="9">
        <v>15199</v>
      </c>
      <c r="R8" s="9">
        <v>2316</v>
      </c>
      <c r="S8" s="9">
        <v>30097</v>
      </c>
      <c r="T8" s="9">
        <v>1299</v>
      </c>
    </row>
    <row r="9" spans="1:20" ht="23.25" customHeight="1">
      <c r="A9" s="3"/>
      <c r="B9" s="4" t="s">
        <v>36</v>
      </c>
      <c r="C9" s="31">
        <v>526</v>
      </c>
      <c r="D9" s="9">
        <v>32</v>
      </c>
      <c r="E9" s="9">
        <v>1264</v>
      </c>
      <c r="F9" s="9">
        <v>3089</v>
      </c>
      <c r="G9" s="9">
        <v>7390</v>
      </c>
      <c r="H9" s="9">
        <v>854</v>
      </c>
      <c r="I9" s="9">
        <v>2007</v>
      </c>
      <c r="J9" s="9">
        <v>2031</v>
      </c>
      <c r="K9" s="9">
        <v>3433</v>
      </c>
      <c r="L9" s="19" t="s">
        <v>27</v>
      </c>
      <c r="M9" s="19" t="s">
        <v>27</v>
      </c>
      <c r="N9" s="9">
        <v>225</v>
      </c>
      <c r="O9" s="9">
        <v>321</v>
      </c>
      <c r="P9" s="9">
        <v>6231</v>
      </c>
      <c r="Q9" s="9">
        <v>14415</v>
      </c>
      <c r="R9" s="9">
        <v>2313</v>
      </c>
      <c r="S9" s="9">
        <v>27405</v>
      </c>
      <c r="T9" s="9">
        <v>1185</v>
      </c>
    </row>
    <row r="10" spans="1:20" ht="23.25" customHeight="1" thickBot="1">
      <c r="A10" s="15"/>
      <c r="B10" s="21" t="s">
        <v>38</v>
      </c>
      <c r="C10" s="16">
        <v>505</v>
      </c>
      <c r="D10" s="16">
        <v>30</v>
      </c>
      <c r="E10" s="16">
        <v>1504</v>
      </c>
      <c r="F10" s="16">
        <v>3004</v>
      </c>
      <c r="G10" s="16">
        <v>6543</v>
      </c>
      <c r="H10" s="16">
        <v>883</v>
      </c>
      <c r="I10" s="16">
        <v>2256</v>
      </c>
      <c r="J10" s="16">
        <v>2050</v>
      </c>
      <c r="K10" s="16">
        <v>3084</v>
      </c>
      <c r="L10" s="24" t="s">
        <v>37</v>
      </c>
      <c r="M10" s="24" t="s">
        <v>37</v>
      </c>
      <c r="N10" s="16">
        <v>153</v>
      </c>
      <c r="O10" s="16">
        <v>301</v>
      </c>
      <c r="P10" s="16">
        <f>D10+F10+H10+J10+N10</f>
        <v>6120</v>
      </c>
      <c r="Q10" s="16">
        <f>E10+G10+I10+K10+O10</f>
        <v>13688</v>
      </c>
      <c r="R10" s="16">
        <f>13688274/6120</f>
        <v>2236.6460784313726</v>
      </c>
      <c r="S10" s="33">
        <f>13688274/C10</f>
        <v>27105.49306930693</v>
      </c>
      <c r="T10" s="16">
        <f>P10*100/C10</f>
        <v>1211.881188118812</v>
      </c>
    </row>
    <row r="11" spans="1:20" ht="12" thickTop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1.25">
      <c r="A12" s="8" t="s">
        <v>35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sheetProtection/>
  <mergeCells count="12">
    <mergeCell ref="S4:S5"/>
    <mergeCell ref="T4:T5"/>
    <mergeCell ref="H4:I4"/>
    <mergeCell ref="J4:K4"/>
    <mergeCell ref="L4:M4"/>
    <mergeCell ref="N4:O4"/>
    <mergeCell ref="A4:B5"/>
    <mergeCell ref="C4:C5"/>
    <mergeCell ref="D4:E4"/>
    <mergeCell ref="F4:G4"/>
    <mergeCell ref="P4:Q4"/>
    <mergeCell ref="R4:R5"/>
  </mergeCells>
  <printOptions/>
  <pageMargins left="0.984251968503937" right="0.6299212598425197" top="0.98425196850393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3.625" style="1" customWidth="1"/>
    <col min="2" max="2" width="6.125" style="1" customWidth="1"/>
    <col min="3" max="4" width="5.625" style="1" customWidth="1"/>
    <col min="5" max="5" width="6.625" style="1" customWidth="1"/>
    <col min="6" max="6" width="5.625" style="1" customWidth="1"/>
    <col min="7" max="7" width="6.625" style="1" customWidth="1"/>
    <col min="8" max="8" width="5.625" style="1" customWidth="1"/>
    <col min="9" max="9" width="6.625" style="1" customWidth="1"/>
    <col min="10" max="10" width="5.625" style="1" customWidth="1"/>
    <col min="11" max="11" width="6.625" style="1" customWidth="1"/>
    <col min="12" max="12" width="5.625" style="1" customWidth="1"/>
    <col min="13" max="13" width="6.625" style="1" customWidth="1"/>
    <col min="14" max="14" width="5.625" style="1" customWidth="1"/>
    <col min="15" max="15" width="6.625" style="1" customWidth="1"/>
    <col min="16" max="16" width="5.625" style="1" customWidth="1"/>
    <col min="17" max="17" width="6.625" style="1" customWidth="1"/>
    <col min="18" max="20" width="9.625" style="1" customWidth="1"/>
    <col min="21" max="16384" width="9.00390625" style="1" customWidth="1"/>
  </cols>
  <sheetData>
    <row r="1" spans="1:20" ht="21" customHeight="1">
      <c r="A1" s="13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5" customHeigh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4.25" thickBot="1">
      <c r="A3" s="18" t="s">
        <v>26</v>
      </c>
      <c r="T3" s="7"/>
    </row>
    <row r="4" spans="1:20" ht="42.75" customHeight="1" thickTop="1">
      <c r="A4" s="38" t="s">
        <v>13</v>
      </c>
      <c r="B4" s="39"/>
      <c r="C4" s="34" t="s">
        <v>14</v>
      </c>
      <c r="D4" s="34" t="s">
        <v>15</v>
      </c>
      <c r="E4" s="34"/>
      <c r="F4" s="34" t="s">
        <v>16</v>
      </c>
      <c r="G4" s="34"/>
      <c r="H4" s="34" t="s">
        <v>17</v>
      </c>
      <c r="I4" s="34"/>
      <c r="J4" s="34" t="s">
        <v>18</v>
      </c>
      <c r="K4" s="34"/>
      <c r="L4" s="34" t="s">
        <v>19</v>
      </c>
      <c r="M4" s="34"/>
      <c r="N4" s="34" t="s">
        <v>20</v>
      </c>
      <c r="O4" s="34"/>
      <c r="P4" s="34" t="s">
        <v>21</v>
      </c>
      <c r="Q4" s="34"/>
      <c r="R4" s="34" t="s">
        <v>22</v>
      </c>
      <c r="S4" s="34" t="s">
        <v>23</v>
      </c>
      <c r="T4" s="36" t="s">
        <v>29</v>
      </c>
    </row>
    <row r="5" spans="1:20" ht="42.75" customHeight="1">
      <c r="A5" s="40"/>
      <c r="B5" s="41"/>
      <c r="C5" s="35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35"/>
      <c r="S5" s="35"/>
      <c r="T5" s="37"/>
    </row>
    <row r="6" spans="1:20" ht="23.25" customHeight="1">
      <c r="A6" s="3" t="s">
        <v>24</v>
      </c>
      <c r="B6" s="4" t="s">
        <v>31</v>
      </c>
      <c r="C6" s="28">
        <v>138</v>
      </c>
      <c r="D6" s="30">
        <v>38</v>
      </c>
      <c r="E6" s="30">
        <v>1369</v>
      </c>
      <c r="F6" s="29">
        <v>1343</v>
      </c>
      <c r="G6" s="29">
        <v>1861</v>
      </c>
      <c r="H6" s="30">
        <v>52</v>
      </c>
      <c r="I6" s="30">
        <v>135</v>
      </c>
      <c r="J6" s="29">
        <v>1002</v>
      </c>
      <c r="K6" s="29">
        <v>1796</v>
      </c>
      <c r="L6" s="30" t="s">
        <v>27</v>
      </c>
      <c r="M6" s="30" t="s">
        <v>27</v>
      </c>
      <c r="N6" s="30">
        <v>16</v>
      </c>
      <c r="O6" s="30">
        <v>65</v>
      </c>
      <c r="P6" s="29">
        <v>2451</v>
      </c>
      <c r="Q6" s="29">
        <v>5226</v>
      </c>
      <c r="R6" s="29">
        <v>2132</v>
      </c>
      <c r="S6" s="29">
        <v>37869</v>
      </c>
      <c r="T6" s="29">
        <v>1776</v>
      </c>
    </row>
    <row r="7" spans="1:20" ht="23.25" customHeight="1">
      <c r="A7" s="3"/>
      <c r="B7" s="4" t="s">
        <v>32</v>
      </c>
      <c r="C7" s="31">
        <v>140</v>
      </c>
      <c r="D7" s="19">
        <v>179</v>
      </c>
      <c r="E7" s="19">
        <v>6272</v>
      </c>
      <c r="F7" s="9">
        <v>1674</v>
      </c>
      <c r="G7" s="9">
        <v>2895</v>
      </c>
      <c r="H7" s="19">
        <v>207</v>
      </c>
      <c r="I7" s="19">
        <v>528</v>
      </c>
      <c r="J7" s="9">
        <v>1242</v>
      </c>
      <c r="K7" s="9">
        <v>2495</v>
      </c>
      <c r="L7" s="19" t="s">
        <v>27</v>
      </c>
      <c r="M7" s="19" t="s">
        <v>27</v>
      </c>
      <c r="N7" s="19">
        <v>42</v>
      </c>
      <c r="O7" s="19">
        <v>160</v>
      </c>
      <c r="P7" s="9">
        <v>3344</v>
      </c>
      <c r="Q7" s="9">
        <v>12350</v>
      </c>
      <c r="R7" s="9">
        <v>3693</v>
      </c>
      <c r="S7" s="9">
        <v>88214</v>
      </c>
      <c r="T7" s="9">
        <v>2388</v>
      </c>
    </row>
    <row r="8" spans="1:20" ht="23.25" customHeight="1">
      <c r="A8" s="3"/>
      <c r="B8" s="4" t="s">
        <v>34</v>
      </c>
      <c r="C8" s="31">
        <v>142</v>
      </c>
      <c r="D8" s="19">
        <v>185</v>
      </c>
      <c r="E8" s="19">
        <v>5851</v>
      </c>
      <c r="F8" s="9">
        <v>1833</v>
      </c>
      <c r="G8" s="9">
        <v>2622</v>
      </c>
      <c r="H8" s="19">
        <v>177</v>
      </c>
      <c r="I8" s="19">
        <v>506</v>
      </c>
      <c r="J8" s="9">
        <v>1456</v>
      </c>
      <c r="K8" s="9">
        <v>2452</v>
      </c>
      <c r="L8" s="19" t="s">
        <v>27</v>
      </c>
      <c r="M8" s="19" t="s">
        <v>27</v>
      </c>
      <c r="N8" s="19">
        <v>167</v>
      </c>
      <c r="O8" s="19">
        <v>266</v>
      </c>
      <c r="P8" s="9">
        <v>3818</v>
      </c>
      <c r="Q8" s="9">
        <v>11697</v>
      </c>
      <c r="R8" s="9">
        <v>3063</v>
      </c>
      <c r="S8" s="9">
        <v>82373</v>
      </c>
      <c r="T8" s="9">
        <v>2688</v>
      </c>
    </row>
    <row r="9" spans="1:20" ht="23.25" customHeight="1">
      <c r="A9" s="3"/>
      <c r="B9" s="4" t="s">
        <v>36</v>
      </c>
      <c r="C9" s="31">
        <v>156</v>
      </c>
      <c r="D9" s="19">
        <v>830</v>
      </c>
      <c r="E9" s="19">
        <v>7771</v>
      </c>
      <c r="F9" s="9">
        <v>1182</v>
      </c>
      <c r="G9" s="9">
        <v>2783</v>
      </c>
      <c r="H9" s="19">
        <v>200</v>
      </c>
      <c r="I9" s="19">
        <v>562</v>
      </c>
      <c r="J9" s="9">
        <v>1390</v>
      </c>
      <c r="K9" s="9">
        <v>2834</v>
      </c>
      <c r="L9" s="19" t="s">
        <v>27</v>
      </c>
      <c r="M9" s="19" t="s">
        <v>27</v>
      </c>
      <c r="N9" s="19">
        <v>133</v>
      </c>
      <c r="O9" s="19">
        <v>295</v>
      </c>
      <c r="P9" s="9">
        <v>3737</v>
      </c>
      <c r="Q9" s="9">
        <v>14246</v>
      </c>
      <c r="R9" s="9">
        <v>3812</v>
      </c>
      <c r="S9" s="9">
        <v>91319</v>
      </c>
      <c r="T9" s="9">
        <v>2396</v>
      </c>
    </row>
    <row r="10" spans="1:20" ht="23.25" customHeight="1" thickBot="1">
      <c r="A10" s="15"/>
      <c r="B10" s="21" t="s">
        <v>38</v>
      </c>
      <c r="C10" s="16">
        <v>167</v>
      </c>
      <c r="D10" s="24">
        <v>256</v>
      </c>
      <c r="E10" s="24">
        <f>7623+109</f>
        <v>7732</v>
      </c>
      <c r="F10" s="16">
        <v>1817</v>
      </c>
      <c r="G10" s="16">
        <f>3387-38</f>
        <v>3349</v>
      </c>
      <c r="H10" s="24">
        <v>230</v>
      </c>
      <c r="I10" s="24">
        <v>674</v>
      </c>
      <c r="J10" s="16">
        <v>1343</v>
      </c>
      <c r="K10" s="16">
        <v>2513</v>
      </c>
      <c r="L10" s="24" t="s">
        <v>37</v>
      </c>
      <c r="M10" s="24" t="s">
        <v>37</v>
      </c>
      <c r="N10" s="24">
        <v>171</v>
      </c>
      <c r="O10" s="24">
        <v>441</v>
      </c>
      <c r="P10" s="16">
        <f>D10+F10+H10+J10+N10</f>
        <v>3817</v>
      </c>
      <c r="Q10" s="16">
        <f>E10+G10+I10+K10+O10</f>
        <v>14709</v>
      </c>
      <c r="R10" s="33">
        <f>14709743/P10</f>
        <v>3853.7445637935552</v>
      </c>
      <c r="S10" s="33">
        <f>14709743/C10</f>
        <v>88082.29341317365</v>
      </c>
      <c r="T10" s="16">
        <f>P10*100/C10</f>
        <v>2285.62874251497</v>
      </c>
    </row>
    <row r="11" spans="1:20" ht="12" thickTop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1.25">
      <c r="A12" s="8" t="s">
        <v>35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sheetProtection/>
  <mergeCells count="12">
    <mergeCell ref="L4:M4"/>
    <mergeCell ref="N4:O4"/>
    <mergeCell ref="P4:Q4"/>
    <mergeCell ref="R4:R5"/>
    <mergeCell ref="S4:S5"/>
    <mergeCell ref="T4:T5"/>
    <mergeCell ref="A4:B5"/>
    <mergeCell ref="C4:C5"/>
    <mergeCell ref="D4:E4"/>
    <mergeCell ref="F4:G4"/>
    <mergeCell ref="H4:I4"/>
    <mergeCell ref="J4:K4"/>
  </mergeCells>
  <printOptions/>
  <pageMargins left="1.0236220472440944" right="0.6299212598425197" top="0.98425196850393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統計情報課№４</dc:creator>
  <cp:keywords/>
  <dc:description/>
  <cp:lastModifiedBy> </cp:lastModifiedBy>
  <cp:lastPrinted>2019-09-04T08:05:43Z</cp:lastPrinted>
  <dcterms:created xsi:type="dcterms:W3CDTF">1998-07-16T23:58:43Z</dcterms:created>
  <dcterms:modified xsi:type="dcterms:W3CDTF">2020-03-03T06:31:27Z</dcterms:modified>
  <cp:category/>
  <cp:version/>
  <cp:contentType/>
  <cp:contentStatus/>
</cp:coreProperties>
</file>