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4年度版　斑鳩町統計資料\決裁データ\"/>
    </mc:Choice>
  </mc:AlternateContent>
  <bookViews>
    <workbookView xWindow="-12" yWindow="-12" windowWidth="9576" windowHeight="5076"/>
  </bookViews>
  <sheets>
    <sheet name="１４－３" sheetId="2" r:id="rId1"/>
  </sheets>
  <definedNames>
    <definedName name="_xlnm.Print_Area" localSheetId="0">'１４－３'!$A$1:$R$37</definedName>
    <definedName name="_xlnm.Print_Titles" localSheetId="0">'１４－３'!$4:$6</definedName>
  </definedNames>
  <calcPr calcId="162913"/>
</workbook>
</file>

<file path=xl/calcChain.xml><?xml version="1.0" encoding="utf-8"?>
<calcChain xmlns="http://schemas.openxmlformats.org/spreadsheetml/2006/main">
  <c r="R30" i="2" l="1"/>
  <c r="Q30" i="2"/>
  <c r="P30" i="2"/>
  <c r="O30" i="2"/>
  <c r="N30" i="2"/>
  <c r="M30" i="2"/>
  <c r="K30" i="2"/>
  <c r="J30" i="2"/>
  <c r="H30" i="2"/>
  <c r="Q29" i="2"/>
  <c r="P29" i="2"/>
  <c r="O29" i="2"/>
  <c r="N29" i="2"/>
  <c r="M29" i="2"/>
  <c r="K29" i="2"/>
  <c r="J29" i="2"/>
  <c r="H29" i="2"/>
  <c r="G29" i="2"/>
  <c r="L20" i="2"/>
  <c r="I20" i="2"/>
  <c r="I18" i="2" s="1"/>
  <c r="F20" i="2"/>
  <c r="L19" i="2"/>
  <c r="I19" i="2"/>
  <c r="F19" i="2"/>
  <c r="E19" i="2" s="1"/>
  <c r="R18" i="2"/>
  <c r="Q18" i="2"/>
  <c r="P18" i="2"/>
  <c r="O18" i="2"/>
  <c r="N18" i="2"/>
  <c r="M18" i="2"/>
  <c r="K18" i="2"/>
  <c r="J18" i="2"/>
  <c r="H18" i="2"/>
  <c r="G18" i="2"/>
  <c r="L10" i="2"/>
  <c r="L30" i="2" s="1"/>
  <c r="I10" i="2"/>
  <c r="G10" i="2"/>
  <c r="F10" i="2" s="1"/>
  <c r="F30" i="2" s="1"/>
  <c r="R9" i="2"/>
  <c r="R8" i="2" s="1"/>
  <c r="R28" i="2" s="1"/>
  <c r="L9" i="2"/>
  <c r="L29" i="2" s="1"/>
  <c r="I9" i="2"/>
  <c r="I29" i="2" s="1"/>
  <c r="F9" i="2"/>
  <c r="Q8" i="2"/>
  <c r="Q28" i="2" s="1"/>
  <c r="P8" i="2"/>
  <c r="P28" i="2" s="1"/>
  <c r="O8" i="2"/>
  <c r="N8" i="2"/>
  <c r="N28" i="2" s="1"/>
  <c r="M8" i="2"/>
  <c r="K8" i="2"/>
  <c r="K28" i="2" s="1"/>
  <c r="J8" i="2"/>
  <c r="H8" i="2"/>
  <c r="H28" i="2" s="1"/>
  <c r="M28" i="2" l="1"/>
  <c r="L18" i="2"/>
  <c r="G8" i="2"/>
  <c r="G28" i="2" s="1"/>
  <c r="R29" i="2"/>
  <c r="G30" i="2"/>
  <c r="J28" i="2"/>
  <c r="O28" i="2"/>
  <c r="I30" i="2"/>
  <c r="E20" i="2"/>
  <c r="D20" i="2" s="1"/>
  <c r="L8" i="2"/>
  <c r="L28" i="2" s="1"/>
  <c r="F29" i="2"/>
  <c r="E10" i="2"/>
  <c r="D19" i="2"/>
  <c r="D18" i="2" s="1"/>
  <c r="E18" i="2"/>
  <c r="F18" i="2"/>
  <c r="I8" i="2"/>
  <c r="I28" i="2" s="1"/>
  <c r="E9" i="2"/>
  <c r="N35" i="2"/>
  <c r="M35" i="2"/>
  <c r="M36" i="2"/>
  <c r="N36" i="2"/>
  <c r="M24" i="2"/>
  <c r="N24" i="2"/>
  <c r="L26" i="2"/>
  <c r="L25" i="2"/>
  <c r="L15" i="2"/>
  <c r="L16" i="2"/>
  <c r="N14" i="2"/>
  <c r="M14" i="2"/>
  <c r="R35" i="2"/>
  <c r="G14" i="2"/>
  <c r="H14" i="2"/>
  <c r="J14" i="2"/>
  <c r="K14" i="2"/>
  <c r="F15" i="2"/>
  <c r="I15" i="2"/>
  <c r="I16" i="2"/>
  <c r="R36" i="2"/>
  <c r="Q36" i="2"/>
  <c r="P36" i="2"/>
  <c r="O36" i="2"/>
  <c r="K36" i="2"/>
  <c r="J36" i="2"/>
  <c r="H36" i="2"/>
  <c r="Q35" i="2"/>
  <c r="P35" i="2"/>
  <c r="O35" i="2"/>
  <c r="K35" i="2"/>
  <c r="J35" i="2"/>
  <c r="H35" i="2"/>
  <c r="G35" i="2"/>
  <c r="I26" i="2"/>
  <c r="F26" i="2"/>
  <c r="I25" i="2"/>
  <c r="F25" i="2"/>
  <c r="R24" i="2"/>
  <c r="Q24" i="2"/>
  <c r="P24" i="2"/>
  <c r="O24" i="2"/>
  <c r="K24" i="2"/>
  <c r="J24" i="2"/>
  <c r="H24" i="2"/>
  <c r="G24" i="2"/>
  <c r="R14" i="2"/>
  <c r="Q14" i="2"/>
  <c r="P14" i="2"/>
  <c r="P34" i="2" s="1"/>
  <c r="O14" i="2"/>
  <c r="Q34" i="2" l="1"/>
  <c r="N34" i="2"/>
  <c r="F8" i="2"/>
  <c r="E26" i="2"/>
  <c r="D26" i="2" s="1"/>
  <c r="E8" i="2"/>
  <c r="E28" i="2" s="1"/>
  <c r="L36" i="2"/>
  <c r="D9" i="2"/>
  <c r="E29" i="2"/>
  <c r="D10" i="2"/>
  <c r="D30" i="2" s="1"/>
  <c r="E30" i="2"/>
  <c r="F28" i="2"/>
  <c r="R34" i="2"/>
  <c r="O34" i="2"/>
  <c r="M34" i="2"/>
  <c r="L24" i="2"/>
  <c r="J34" i="2"/>
  <c r="I36" i="2"/>
  <c r="I24" i="2"/>
  <c r="F35" i="2"/>
  <c r="L14" i="2"/>
  <c r="H34" i="2"/>
  <c r="F14" i="2"/>
  <c r="I14" i="2"/>
  <c r="K34" i="2"/>
  <c r="F16" i="2"/>
  <c r="G34" i="2"/>
  <c r="E25" i="2"/>
  <c r="L35" i="2"/>
  <c r="G36" i="2"/>
  <c r="E15" i="2"/>
  <c r="D15" i="2" s="1"/>
  <c r="F24" i="2"/>
  <c r="I35" i="2"/>
  <c r="E24" i="2" l="1"/>
  <c r="L34" i="2"/>
  <c r="F34" i="2"/>
  <c r="I34" i="2"/>
  <c r="D8" i="2"/>
  <c r="D28" i="2" s="1"/>
  <c r="D29" i="2"/>
  <c r="D25" i="2"/>
  <c r="D24" i="2" s="1"/>
  <c r="E35" i="2"/>
  <c r="E16" i="2"/>
  <c r="D16" i="2" s="1"/>
  <c r="F36" i="2"/>
  <c r="D35" i="2" l="1"/>
  <c r="E36" i="2"/>
  <c r="E14" i="2"/>
  <c r="E34" i="2" s="1"/>
  <c r="D36" i="2" l="1"/>
  <c r="D14" i="2"/>
  <c r="D34" i="2" s="1"/>
</calcChain>
</file>

<file path=xl/sharedStrings.xml><?xml version="1.0" encoding="utf-8"?>
<sst xmlns="http://schemas.openxmlformats.org/spreadsheetml/2006/main" count="72" uniqueCount="38">
  <si>
    <t>現年度</t>
  </si>
  <si>
    <t>計</t>
  </si>
  <si>
    <t>滞納繰越</t>
  </si>
  <si>
    <t>総額</t>
    <rPh sb="0" eb="2">
      <t>ソウガク</t>
    </rPh>
    <phoneticPr fontId="1"/>
  </si>
  <si>
    <t>１４－３　町　税　収　入　の　状　況　（　決　算　額　）</t>
    <rPh sb="5" eb="8">
      <t>チョウゼイ</t>
    </rPh>
    <rPh sb="9" eb="12">
      <t>シュウニュウ</t>
    </rPh>
    <rPh sb="15" eb="18">
      <t>ジョウキョウ</t>
    </rPh>
    <rPh sb="21" eb="24">
      <t>ケッサン</t>
    </rPh>
    <rPh sb="25" eb="26">
      <t>ガク</t>
    </rPh>
    <phoneticPr fontId="1"/>
  </si>
  <si>
    <t>年度別</t>
    <rPh sb="0" eb="2">
      <t>ネンド</t>
    </rPh>
    <rPh sb="2" eb="3">
      <t>ベツ</t>
    </rPh>
    <phoneticPr fontId="1"/>
  </si>
  <si>
    <t>町税総額</t>
    <rPh sb="0" eb="1">
      <t>マチ</t>
    </rPh>
    <rPh sb="1" eb="2">
      <t>ゼイ</t>
    </rPh>
    <rPh sb="2" eb="4">
      <t>ソウガク</t>
    </rPh>
    <phoneticPr fontId="1"/>
  </si>
  <si>
    <t>普通税</t>
    <rPh sb="0" eb="2">
      <t>フツウ</t>
    </rPh>
    <rPh sb="2" eb="3">
      <t>ゼイ</t>
    </rPh>
    <phoneticPr fontId="1"/>
  </si>
  <si>
    <t>目的税</t>
    <rPh sb="0" eb="3">
      <t>モクテキゼイ</t>
    </rPh>
    <phoneticPr fontId="1"/>
  </si>
  <si>
    <t>町民税</t>
    <rPh sb="0" eb="1">
      <t>マチ</t>
    </rPh>
    <rPh sb="1" eb="2">
      <t>シミン</t>
    </rPh>
    <rPh sb="2" eb="3">
      <t>ゼイ</t>
    </rPh>
    <phoneticPr fontId="1"/>
  </si>
  <si>
    <t>軽自動車税</t>
    <rPh sb="0" eb="1">
      <t>ケイ</t>
    </rPh>
    <rPh sb="1" eb="4">
      <t>ジドウシャ</t>
    </rPh>
    <rPh sb="4" eb="5">
      <t>ゼイ</t>
    </rPh>
    <phoneticPr fontId="1"/>
  </si>
  <si>
    <t>たばこ税</t>
    <rPh sb="3" eb="4">
      <t>ゼイ</t>
    </rPh>
    <phoneticPr fontId="1"/>
  </si>
  <si>
    <t>都市計画税</t>
    <rPh sb="0" eb="2">
      <t>トシ</t>
    </rPh>
    <rPh sb="2" eb="4">
      <t>ケイカク</t>
    </rPh>
    <rPh sb="4" eb="5">
      <t>ゼイ</t>
    </rPh>
    <phoneticPr fontId="1"/>
  </si>
  <si>
    <t>法人</t>
    <rPh sb="0" eb="2">
      <t>ホウジン</t>
    </rPh>
    <phoneticPr fontId="1"/>
  </si>
  <si>
    <t>交付金</t>
    <rPh sb="0" eb="3">
      <t>コウフキン</t>
    </rPh>
    <phoneticPr fontId="1"/>
  </si>
  <si>
    <t>調定額</t>
    <rPh sb="0" eb="1">
      <t>チョウテイ</t>
    </rPh>
    <rPh sb="1" eb="2">
      <t>サダ</t>
    </rPh>
    <rPh sb="2" eb="3">
      <t>ガク</t>
    </rPh>
    <phoneticPr fontId="1"/>
  </si>
  <si>
    <t>計</t>
    <rPh sb="0" eb="1">
      <t>ケイ</t>
    </rPh>
    <phoneticPr fontId="1"/>
  </si>
  <si>
    <t>現年度</t>
    <rPh sb="0" eb="1">
      <t>ゲン</t>
    </rPh>
    <rPh sb="1" eb="3">
      <t>ネンド</t>
    </rPh>
    <phoneticPr fontId="1"/>
  </si>
  <si>
    <t>滞納繰越</t>
    <rPh sb="0" eb="2">
      <t>タイノウ</t>
    </rPh>
    <phoneticPr fontId="1"/>
  </si>
  <si>
    <t>収入額</t>
    <rPh sb="0" eb="3">
      <t>シュウニュウガク</t>
    </rPh>
    <phoneticPr fontId="1"/>
  </si>
  <si>
    <t>収入未済額</t>
    <rPh sb="0" eb="2">
      <t>シュウニュウ</t>
    </rPh>
    <rPh sb="2" eb="3">
      <t>ミ</t>
    </rPh>
    <rPh sb="3" eb="4">
      <t>ズ</t>
    </rPh>
    <rPh sb="4" eb="5">
      <t>ガク</t>
    </rPh>
    <phoneticPr fontId="1"/>
  </si>
  <si>
    <t>個人</t>
    <rPh sb="0" eb="2">
      <t>コジン</t>
    </rPh>
    <phoneticPr fontId="1"/>
  </si>
  <si>
    <t>純固定資産税</t>
    <rPh sb="0" eb="1">
      <t>ジュン</t>
    </rPh>
    <rPh sb="1" eb="3">
      <t>コテイ</t>
    </rPh>
    <rPh sb="3" eb="6">
      <t>シサンゼイ</t>
    </rPh>
    <phoneticPr fontId="1"/>
  </si>
  <si>
    <t>固定資産税</t>
    <rPh sb="0" eb="2">
      <t>コテイ</t>
    </rPh>
    <rPh sb="2" eb="5">
      <t>シサンゼイ</t>
    </rPh>
    <phoneticPr fontId="1"/>
  </si>
  <si>
    <t>（単位　千円）</t>
    <rPh sb="4" eb="5">
      <t>セン</t>
    </rPh>
    <rPh sb="5" eb="6">
      <t>エン</t>
    </rPh>
    <phoneticPr fontId="1"/>
  </si>
  <si>
    <t xml:space="preserve"> 資料：総務部　税務課</t>
    <rPh sb="1" eb="3">
      <t>シリョウ</t>
    </rPh>
    <rPh sb="4" eb="7">
      <t>ソウムブ</t>
    </rPh>
    <rPh sb="8" eb="11">
      <t>ゼイムカ</t>
    </rPh>
    <phoneticPr fontId="1"/>
  </si>
  <si>
    <t>現年度</t>
    <phoneticPr fontId="1"/>
  </si>
  <si>
    <t>滞納繰越</t>
    <phoneticPr fontId="1"/>
  </si>
  <si>
    <t>令和</t>
    <rPh sb="0" eb="2">
      <t>レイワ</t>
    </rPh>
    <phoneticPr fontId="1"/>
  </si>
  <si>
    <t>元年度</t>
    <rPh sb="0" eb="1">
      <t>ゲン</t>
    </rPh>
    <rPh sb="1" eb="3">
      <t>ネンド</t>
    </rPh>
    <phoneticPr fontId="1"/>
  </si>
  <si>
    <t>環境性能割</t>
    <rPh sb="0" eb="2">
      <t>カンキョウ</t>
    </rPh>
    <rPh sb="2" eb="4">
      <t>セイノウ</t>
    </rPh>
    <rPh sb="4" eb="5">
      <t>ワリ</t>
    </rPh>
    <phoneticPr fontId="1"/>
  </si>
  <si>
    <t>軽自動車税
（種別割）</t>
    <rPh sb="0" eb="4">
      <t>ケイジドウシャ</t>
    </rPh>
    <rPh sb="4" eb="5">
      <t>ゼイ</t>
    </rPh>
    <rPh sb="7" eb="9">
      <t>シュベツ</t>
    </rPh>
    <rPh sb="9" eb="10">
      <t>ワリ</t>
    </rPh>
    <phoneticPr fontId="1"/>
  </si>
  <si>
    <t>元年度</t>
    <rPh sb="0" eb="1">
      <t>モト</t>
    </rPh>
    <rPh sb="1" eb="3">
      <t>ネンド</t>
    </rPh>
    <phoneticPr fontId="1"/>
  </si>
  <si>
    <t>特別土地
保 有 税</t>
    <rPh sb="0" eb="2">
      <t>トクベツ</t>
    </rPh>
    <rPh sb="2" eb="4">
      <t>トチ</t>
    </rPh>
    <rPh sb="5" eb="8">
      <t>ホユウ</t>
    </rPh>
    <rPh sb="9" eb="10">
      <t>ゼイ</t>
    </rPh>
    <phoneticPr fontId="1"/>
  </si>
  <si>
    <t>旧法に
よる税</t>
    <rPh sb="0" eb="1">
      <t>キュウ</t>
    </rPh>
    <rPh sb="1" eb="2">
      <t>ホウ</t>
    </rPh>
    <rPh sb="6" eb="7">
      <t>ゼイ</t>
    </rPh>
    <phoneticPr fontId="1"/>
  </si>
  <si>
    <t>2年度</t>
    <rPh sb="1" eb="3">
      <t>ネンド</t>
    </rPh>
    <phoneticPr fontId="1"/>
  </si>
  <si>
    <t>3年度</t>
    <rPh sb="1" eb="3">
      <t>ネンド</t>
    </rPh>
    <phoneticPr fontId="1"/>
  </si>
  <si>
    <t>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</si>
</sst>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0;*-###\ ###\ ###\ ##0;* &quot;-&quot;_ ;_ @_ "/>
  </numFmts>
  <fonts count="10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distributed" vertical="center" justifyLastLine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8" fillId="0" borderId="0" xfId="0" applyFont="1"/>
    <xf numFmtId="0" fontId="8" fillId="0" borderId="3" xfId="0" applyFont="1" applyBorder="1" applyAlignment="1">
      <alignment horizontal="distributed"/>
    </xf>
    <xf numFmtId="0" fontId="8" fillId="0" borderId="0" xfId="0" applyFont="1" applyAlignment="1">
      <alignment horizontal="distributed" justifyLastLine="1"/>
    </xf>
    <xf numFmtId="0" fontId="1" fillId="0" borderId="4" xfId="0" applyFont="1" applyBorder="1" applyAlignment="1">
      <alignment horizontal="distributed" vertical="center" justifyLastLine="1"/>
    </xf>
    <xf numFmtId="0" fontId="5" fillId="0" borderId="3" xfId="0" applyFont="1" applyBorder="1"/>
    <xf numFmtId="176" fontId="8" fillId="0" borderId="0" xfId="0" applyNumberFormat="1" applyFont="1" applyAlignment="1">
      <alignment horizontal="right"/>
    </xf>
    <xf numFmtId="0" fontId="8" fillId="0" borderId="5" xfId="0" applyFont="1" applyBorder="1"/>
    <xf numFmtId="0" fontId="8" fillId="0" borderId="6" xfId="0" applyFont="1" applyBorder="1" applyAlignment="1">
      <alignment horizontal="distributed"/>
    </xf>
    <xf numFmtId="176" fontId="8" fillId="0" borderId="0" xfId="0" applyNumberFormat="1" applyFont="1" applyBorder="1" applyAlignment="1">
      <alignment horizontal="right"/>
    </xf>
    <xf numFmtId="176" fontId="8" fillId="0" borderId="0" xfId="0" applyNumberFormat="1" applyFont="1" applyFill="1" applyAlignment="1">
      <alignment horizontal="right"/>
    </xf>
    <xf numFmtId="0" fontId="2" fillId="0" borderId="7" xfId="0" applyFont="1" applyBorder="1"/>
    <xf numFmtId="176" fontId="8" fillId="0" borderId="8" xfId="0" applyNumberFormat="1" applyFont="1" applyBorder="1" applyAlignment="1">
      <alignment horizontal="right"/>
    </xf>
    <xf numFmtId="0" fontId="4" fillId="0" borderId="0" xfId="0" applyFont="1" applyAlignment="1">
      <alignment horizontal="distributed" justifyLastLine="1"/>
    </xf>
    <xf numFmtId="0" fontId="4" fillId="0" borderId="3" xfId="0" applyFont="1" applyBorder="1" applyAlignment="1">
      <alignment horizontal="distributed"/>
    </xf>
    <xf numFmtId="176" fontId="4" fillId="0" borderId="0" xfId="0" applyNumberFormat="1" applyFont="1" applyAlignment="1">
      <alignment horizontal="right"/>
    </xf>
    <xf numFmtId="0" fontId="4" fillId="0" borderId="0" xfId="0" applyFont="1" applyBorder="1"/>
    <xf numFmtId="176" fontId="4" fillId="0" borderId="8" xfId="0" applyNumberFormat="1" applyFont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distributed" vertical="center" wrapText="1" justifyLastLine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8" fillId="0" borderId="5" xfId="0" applyFont="1" applyBorder="1" applyAlignment="1">
      <alignment horizontal="distributed" justifyLastLine="1"/>
    </xf>
    <xf numFmtId="176" fontId="8" fillId="0" borderId="5" xfId="0" applyNumberFormat="1" applyFont="1" applyBorder="1" applyAlignment="1">
      <alignment horizontal="right"/>
    </xf>
    <xf numFmtId="176" fontId="8" fillId="0" borderId="5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distributed" justifyLastLine="1"/>
    </xf>
    <xf numFmtId="0" fontId="9" fillId="0" borderId="0" xfId="0" applyFont="1" applyAlignment="1">
      <alignment horizontal="distributed"/>
    </xf>
    <xf numFmtId="0" fontId="5" fillId="0" borderId="9" xfId="0" applyFont="1" applyBorder="1" applyAlignment="1">
      <alignment horizontal="distributed" justifyLastLine="1"/>
    </xf>
    <xf numFmtId="0" fontId="9" fillId="0" borderId="7" xfId="0" applyFont="1" applyBorder="1" applyAlignment="1">
      <alignment horizontal="distributed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distributed" justifyLastLine="1"/>
    </xf>
    <xf numFmtId="0" fontId="9" fillId="0" borderId="21" xfId="0" applyFont="1" applyBorder="1" applyAlignment="1">
      <alignment horizontal="distributed"/>
    </xf>
    <xf numFmtId="0" fontId="2" fillId="0" borderId="7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wrapText="1" justifyLastLine="1"/>
    </xf>
    <xf numFmtId="0" fontId="2" fillId="0" borderId="16" xfId="0" applyFont="1" applyBorder="1" applyAlignment="1">
      <alignment horizontal="distributed" vertical="center" wrapText="1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0" fillId="0" borderId="19" xfId="0" applyFont="1" applyBorder="1" applyAlignment="1">
      <alignment horizontal="distributed" vertical="center" justifyLastLine="1"/>
    </xf>
    <xf numFmtId="0" fontId="0" fillId="0" borderId="22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showGridLines="0" tabSelected="1" zoomScale="110" zoomScaleNormal="11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:R7"/>
    </sheetView>
  </sheetViews>
  <sheetFormatPr defaultColWidth="9" defaultRowHeight="10.8" x14ac:dyDescent="0.15"/>
  <cols>
    <col min="1" max="1" width="4.21875" style="1" customWidth="1"/>
    <col min="2" max="2" width="5.44140625" style="1" customWidth="1"/>
    <col min="3" max="3" width="8.6640625" style="1" customWidth="1"/>
    <col min="4" max="7" width="9.109375" style="1" bestFit="1" customWidth="1"/>
    <col min="8" max="8" width="7.6640625" style="1" customWidth="1"/>
    <col min="9" max="10" width="9.109375" style="1" bestFit="1" customWidth="1"/>
    <col min="11" max="14" width="7.6640625" style="1" customWidth="1"/>
    <col min="15" max="15" width="8.6640625" style="1" bestFit="1" customWidth="1"/>
    <col min="16" max="17" width="7.6640625" style="1" customWidth="1"/>
    <col min="18" max="18" width="11.33203125" style="1" bestFit="1" customWidth="1"/>
    <col min="19" max="16384" width="9" style="1"/>
  </cols>
  <sheetData>
    <row r="1" spans="1:18" s="2" customFormat="1" ht="14.25" customHeight="1" x14ac:dyDescent="0.2">
      <c r="A1" s="2" t="s">
        <v>4</v>
      </c>
    </row>
    <row r="2" spans="1:18" ht="9" customHeight="1" x14ac:dyDescent="0.15">
      <c r="A2" s="7"/>
      <c r="B2" s="7"/>
      <c r="C2" s="7"/>
      <c r="D2" s="7"/>
      <c r="E2" s="7"/>
      <c r="F2" s="7"/>
      <c r="G2" s="7"/>
      <c r="H2" s="7"/>
      <c r="I2" s="9"/>
      <c r="J2" s="7"/>
      <c r="K2" s="7"/>
      <c r="L2" s="7"/>
      <c r="M2" s="7"/>
      <c r="N2" s="7"/>
      <c r="O2" s="7"/>
      <c r="P2" s="7"/>
      <c r="Q2" s="7"/>
      <c r="R2" s="7"/>
    </row>
    <row r="3" spans="1:18" s="3" customFormat="1" ht="17.25" customHeight="1" thickBo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3" t="s">
        <v>24</v>
      </c>
    </row>
    <row r="4" spans="1:18" s="4" customFormat="1" ht="14.25" customHeight="1" thickTop="1" x14ac:dyDescent="0.15">
      <c r="A4" s="45" t="s">
        <v>5</v>
      </c>
      <c r="B4" s="45"/>
      <c r="C4" s="46"/>
      <c r="D4" s="56" t="s">
        <v>6</v>
      </c>
      <c r="E4" s="59" t="s">
        <v>7</v>
      </c>
      <c r="F4" s="60"/>
      <c r="G4" s="60"/>
      <c r="H4" s="60"/>
      <c r="I4" s="60"/>
      <c r="J4" s="61"/>
      <c r="K4" s="61"/>
      <c r="L4" s="61"/>
      <c r="M4" s="61"/>
      <c r="N4" s="61"/>
      <c r="O4" s="61"/>
      <c r="P4" s="61"/>
      <c r="Q4" s="62"/>
      <c r="R4" s="10" t="s">
        <v>8</v>
      </c>
    </row>
    <row r="5" spans="1:18" s="4" customFormat="1" ht="14.25" customHeight="1" x14ac:dyDescent="0.15">
      <c r="A5" s="47"/>
      <c r="B5" s="47"/>
      <c r="C5" s="48"/>
      <c r="D5" s="57"/>
      <c r="E5" s="54" t="s">
        <v>3</v>
      </c>
      <c r="F5" s="51" t="s">
        <v>9</v>
      </c>
      <c r="G5" s="52"/>
      <c r="H5" s="53"/>
      <c r="I5" s="51" t="s">
        <v>23</v>
      </c>
      <c r="J5" s="52"/>
      <c r="K5" s="53"/>
      <c r="L5" s="41" t="s">
        <v>10</v>
      </c>
      <c r="M5" s="63"/>
      <c r="N5" s="64"/>
      <c r="O5" s="42" t="s">
        <v>11</v>
      </c>
      <c r="P5" s="42" t="s">
        <v>33</v>
      </c>
      <c r="Q5" s="42" t="s">
        <v>34</v>
      </c>
      <c r="R5" s="41" t="s">
        <v>12</v>
      </c>
    </row>
    <row r="6" spans="1:18" s="4" customFormat="1" ht="21.75" customHeight="1" x14ac:dyDescent="0.15">
      <c r="A6" s="49"/>
      <c r="B6" s="49"/>
      <c r="C6" s="50"/>
      <c r="D6" s="58"/>
      <c r="E6" s="55"/>
      <c r="F6" s="5" t="s">
        <v>3</v>
      </c>
      <c r="G6" s="5" t="s">
        <v>21</v>
      </c>
      <c r="H6" s="5" t="s">
        <v>13</v>
      </c>
      <c r="I6" s="5" t="s">
        <v>3</v>
      </c>
      <c r="J6" s="14" t="s">
        <v>22</v>
      </c>
      <c r="K6" s="5" t="s">
        <v>14</v>
      </c>
      <c r="L6" s="5" t="s">
        <v>3</v>
      </c>
      <c r="M6" s="31" t="s">
        <v>31</v>
      </c>
      <c r="N6" s="14" t="s">
        <v>30</v>
      </c>
      <c r="O6" s="42"/>
      <c r="P6" s="42"/>
      <c r="Q6" s="42"/>
      <c r="R6" s="41"/>
    </row>
    <row r="7" spans="1:18" s="6" customFormat="1" ht="18" customHeight="1" x14ac:dyDescent="0.2">
      <c r="C7" s="15"/>
      <c r="D7" s="43" t="s">
        <v>15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</row>
    <row r="8" spans="1:18" s="6" customFormat="1" ht="17.399999999999999" customHeight="1" x14ac:dyDescent="0.15">
      <c r="A8" s="32" t="s">
        <v>28</v>
      </c>
      <c r="B8" s="23" t="s">
        <v>29</v>
      </c>
      <c r="C8" s="24" t="s">
        <v>16</v>
      </c>
      <c r="D8" s="25">
        <f>SUM(D9:D10)</f>
        <v>3060084</v>
      </c>
      <c r="E8" s="25">
        <f t="shared" ref="E8" si="0">SUM(E9:E10)</f>
        <v>2924403</v>
      </c>
      <c r="F8" s="25">
        <f t="shared" ref="F8:F16" si="1">SUM(G8:H8)</f>
        <v>1527367</v>
      </c>
      <c r="G8" s="25">
        <f t="shared" ref="G8:H8" si="2">SUM(G9:G10)</f>
        <v>1436753</v>
      </c>
      <c r="H8" s="25">
        <f t="shared" si="2"/>
        <v>90614</v>
      </c>
      <c r="I8" s="25">
        <f t="shared" ref="I8:I16" si="3">SUM(J8:K8)</f>
        <v>1206034</v>
      </c>
      <c r="J8" s="25">
        <f t="shared" ref="J8:K8" si="4">SUM(J9:J10)</f>
        <v>1205773</v>
      </c>
      <c r="K8" s="25">
        <f t="shared" si="4"/>
        <v>261</v>
      </c>
      <c r="L8" s="25">
        <f t="shared" ref="L8:L16" si="5">SUM(M8:N8)</f>
        <v>56827</v>
      </c>
      <c r="M8" s="25">
        <f t="shared" ref="M8" si="6">SUM(M9:M10)</f>
        <v>56319</v>
      </c>
      <c r="N8" s="25">
        <f>SUM(N9:N10)</f>
        <v>508</v>
      </c>
      <c r="O8" s="25">
        <f t="shared" ref="O8:Q8" si="7">SUM(O9:O10)</f>
        <v>134175</v>
      </c>
      <c r="P8" s="25">
        <f t="shared" si="7"/>
        <v>0</v>
      </c>
      <c r="Q8" s="25">
        <f t="shared" si="7"/>
        <v>0</v>
      </c>
      <c r="R8" s="25">
        <f>SUM(R9:R10)</f>
        <v>135681</v>
      </c>
    </row>
    <row r="9" spans="1:18" s="6" customFormat="1" ht="15" customHeight="1" x14ac:dyDescent="0.15">
      <c r="A9" s="3"/>
      <c r="B9" s="23"/>
      <c r="C9" s="24" t="s">
        <v>17</v>
      </c>
      <c r="D9" s="25">
        <f>E9+R9</f>
        <v>2992228</v>
      </c>
      <c r="E9" s="25">
        <f>F9+I9+L9+O9+P9+Q9</f>
        <v>2861055</v>
      </c>
      <c r="F9" s="25">
        <f t="shared" si="1"/>
        <v>1505879</v>
      </c>
      <c r="G9" s="29">
        <v>1415286</v>
      </c>
      <c r="H9" s="29">
        <v>90593</v>
      </c>
      <c r="I9" s="25">
        <f t="shared" si="3"/>
        <v>1165299</v>
      </c>
      <c r="J9" s="29">
        <v>1165038</v>
      </c>
      <c r="K9" s="29">
        <v>261</v>
      </c>
      <c r="L9" s="25">
        <f t="shared" si="5"/>
        <v>55702</v>
      </c>
      <c r="M9" s="29">
        <v>55194</v>
      </c>
      <c r="N9" s="29">
        <v>508</v>
      </c>
      <c r="O9" s="29">
        <v>134175</v>
      </c>
      <c r="P9" s="29">
        <v>0</v>
      </c>
      <c r="Q9" s="29">
        <v>0</v>
      </c>
      <c r="R9" s="29">
        <f>131174-1</f>
        <v>131173</v>
      </c>
    </row>
    <row r="10" spans="1:18" s="6" customFormat="1" ht="15" customHeight="1" x14ac:dyDescent="0.15">
      <c r="A10" s="3"/>
      <c r="B10" s="23"/>
      <c r="C10" s="24" t="s">
        <v>18</v>
      </c>
      <c r="D10" s="25">
        <f>E10+R10</f>
        <v>67856</v>
      </c>
      <c r="E10" s="25">
        <f>F10+I10+L10+O10+P10+Q10</f>
        <v>63348</v>
      </c>
      <c r="F10" s="25">
        <f t="shared" si="1"/>
        <v>21488</v>
      </c>
      <c r="G10" s="29">
        <f>21468-1</f>
        <v>21467</v>
      </c>
      <c r="H10" s="29">
        <v>21</v>
      </c>
      <c r="I10" s="25">
        <f t="shared" si="3"/>
        <v>40735</v>
      </c>
      <c r="J10" s="29">
        <v>40735</v>
      </c>
      <c r="K10" s="29">
        <v>0</v>
      </c>
      <c r="L10" s="25">
        <f t="shared" si="5"/>
        <v>1125</v>
      </c>
      <c r="M10" s="29">
        <v>1125</v>
      </c>
      <c r="N10" s="29">
        <v>0</v>
      </c>
      <c r="O10" s="29">
        <v>0</v>
      </c>
      <c r="P10" s="29">
        <v>0</v>
      </c>
      <c r="Q10" s="29">
        <v>0</v>
      </c>
      <c r="R10" s="29">
        <v>4508</v>
      </c>
    </row>
    <row r="11" spans="1:18" s="6" customFormat="1" ht="15" customHeight="1" x14ac:dyDescent="0.15">
      <c r="A11" s="3" t="s">
        <v>28</v>
      </c>
      <c r="B11" s="23" t="s">
        <v>35</v>
      </c>
      <c r="C11" s="24" t="s">
        <v>16</v>
      </c>
      <c r="D11" s="25">
        <v>3171350</v>
      </c>
      <c r="E11" s="25">
        <v>3032662</v>
      </c>
      <c r="F11" s="25">
        <v>1573483</v>
      </c>
      <c r="G11" s="29">
        <v>1495350</v>
      </c>
      <c r="H11" s="29">
        <v>78133</v>
      </c>
      <c r="I11" s="25">
        <v>1267074</v>
      </c>
      <c r="J11" s="29">
        <v>1267030</v>
      </c>
      <c r="K11" s="29">
        <v>44</v>
      </c>
      <c r="L11" s="25">
        <v>60915</v>
      </c>
      <c r="M11" s="29">
        <v>59246</v>
      </c>
      <c r="N11" s="29">
        <v>1669</v>
      </c>
      <c r="O11" s="29">
        <v>131190</v>
      </c>
      <c r="P11" s="29">
        <v>0</v>
      </c>
      <c r="Q11" s="29">
        <v>0</v>
      </c>
      <c r="R11" s="29">
        <v>138688</v>
      </c>
    </row>
    <row r="12" spans="1:18" s="6" customFormat="1" ht="15" customHeight="1" x14ac:dyDescent="0.15">
      <c r="A12" s="3"/>
      <c r="B12" s="23"/>
      <c r="C12" s="24" t="s">
        <v>17</v>
      </c>
      <c r="D12" s="25">
        <v>3109774</v>
      </c>
      <c r="E12" s="25">
        <v>2975413</v>
      </c>
      <c r="F12" s="25">
        <v>1556457</v>
      </c>
      <c r="G12" s="29">
        <v>1478552</v>
      </c>
      <c r="H12" s="29">
        <v>77905</v>
      </c>
      <c r="I12" s="25">
        <v>1228085</v>
      </c>
      <c r="J12" s="29">
        <v>1228041</v>
      </c>
      <c r="K12" s="29">
        <v>44</v>
      </c>
      <c r="L12" s="25">
        <v>59681</v>
      </c>
      <c r="M12" s="29">
        <v>58012</v>
      </c>
      <c r="N12" s="29">
        <v>1669</v>
      </c>
      <c r="O12" s="29">
        <v>131190</v>
      </c>
      <c r="P12" s="29">
        <v>0</v>
      </c>
      <c r="Q12" s="29">
        <v>0</v>
      </c>
      <c r="R12" s="29">
        <v>134361</v>
      </c>
    </row>
    <row r="13" spans="1:18" s="6" customFormat="1" ht="15" customHeight="1" x14ac:dyDescent="0.15">
      <c r="A13" s="3"/>
      <c r="B13" s="23"/>
      <c r="C13" s="24" t="s">
        <v>18</v>
      </c>
      <c r="D13" s="25">
        <v>61576</v>
      </c>
      <c r="E13" s="25">
        <v>57249</v>
      </c>
      <c r="F13" s="25">
        <v>17026</v>
      </c>
      <c r="G13" s="29">
        <v>16798</v>
      </c>
      <c r="H13" s="29">
        <v>228</v>
      </c>
      <c r="I13" s="25">
        <v>38989</v>
      </c>
      <c r="J13" s="29">
        <v>38989</v>
      </c>
      <c r="K13" s="29">
        <v>0</v>
      </c>
      <c r="L13" s="25">
        <v>1234</v>
      </c>
      <c r="M13" s="29">
        <v>1234</v>
      </c>
      <c r="N13" s="29">
        <v>0</v>
      </c>
      <c r="O13" s="29">
        <v>0</v>
      </c>
      <c r="P13" s="29">
        <v>0</v>
      </c>
      <c r="Q13" s="29">
        <v>0</v>
      </c>
      <c r="R13" s="29">
        <v>4327</v>
      </c>
    </row>
    <row r="14" spans="1:18" s="6" customFormat="1" ht="17.399999999999999" customHeight="1" x14ac:dyDescent="0.15">
      <c r="A14" s="30" t="s">
        <v>28</v>
      </c>
      <c r="B14" s="13" t="s">
        <v>36</v>
      </c>
      <c r="C14" s="12" t="s">
        <v>16</v>
      </c>
      <c r="D14" s="16">
        <f>SUM(D15:D16)</f>
        <v>3113344</v>
      </c>
      <c r="E14" s="16">
        <f t="shared" ref="E14:Q14" si="8">SUM(E15:E16)</f>
        <v>2977533</v>
      </c>
      <c r="F14" s="16">
        <f t="shared" si="1"/>
        <v>1547059</v>
      </c>
      <c r="G14" s="16">
        <f t="shared" si="8"/>
        <v>1469029</v>
      </c>
      <c r="H14" s="16">
        <f t="shared" si="8"/>
        <v>78030</v>
      </c>
      <c r="I14" s="16">
        <f t="shared" si="3"/>
        <v>1230184</v>
      </c>
      <c r="J14" s="16">
        <f t="shared" si="8"/>
        <v>1230138</v>
      </c>
      <c r="K14" s="16">
        <f t="shared" si="8"/>
        <v>46</v>
      </c>
      <c r="L14" s="16">
        <f t="shared" si="5"/>
        <v>63418</v>
      </c>
      <c r="M14" s="16">
        <f t="shared" si="8"/>
        <v>61319</v>
      </c>
      <c r="N14" s="16">
        <f>SUM(N15:N16)</f>
        <v>2099</v>
      </c>
      <c r="O14" s="16">
        <f t="shared" si="8"/>
        <v>136872</v>
      </c>
      <c r="P14" s="16">
        <f t="shared" si="8"/>
        <v>0</v>
      </c>
      <c r="Q14" s="16">
        <f t="shared" si="8"/>
        <v>0</v>
      </c>
      <c r="R14" s="16">
        <f>SUM(R15:R16)</f>
        <v>135811</v>
      </c>
    </row>
    <row r="15" spans="1:18" s="6" customFormat="1" ht="15" customHeight="1" x14ac:dyDescent="0.15">
      <c r="A15" s="11"/>
      <c r="B15" s="13"/>
      <c r="C15" s="12" t="s">
        <v>17</v>
      </c>
      <c r="D15" s="16">
        <f>E15+R15</f>
        <v>3053248</v>
      </c>
      <c r="E15" s="16">
        <f>F15+I15+L15+O15+P15+Q15</f>
        <v>2921695</v>
      </c>
      <c r="F15" s="16">
        <f t="shared" si="1"/>
        <v>1531200</v>
      </c>
      <c r="G15" s="20">
        <v>1454327</v>
      </c>
      <c r="H15" s="20">
        <v>76873</v>
      </c>
      <c r="I15" s="16">
        <f t="shared" si="3"/>
        <v>1190955</v>
      </c>
      <c r="J15" s="20">
        <v>1190909</v>
      </c>
      <c r="K15" s="20">
        <v>46</v>
      </c>
      <c r="L15" s="16">
        <f t="shared" si="5"/>
        <v>62668</v>
      </c>
      <c r="M15" s="20">
        <v>60569</v>
      </c>
      <c r="N15" s="20">
        <v>2099</v>
      </c>
      <c r="O15" s="20">
        <v>136872</v>
      </c>
      <c r="P15" s="20">
        <v>0</v>
      </c>
      <c r="Q15" s="20">
        <v>0</v>
      </c>
      <c r="R15" s="20">
        <v>131553</v>
      </c>
    </row>
    <row r="16" spans="1:18" s="6" customFormat="1" ht="15" customHeight="1" thickBot="1" x14ac:dyDescent="0.2">
      <c r="A16" s="17"/>
      <c r="B16" s="34"/>
      <c r="C16" s="18" t="s">
        <v>18</v>
      </c>
      <c r="D16" s="35">
        <f>E16+R16</f>
        <v>60096</v>
      </c>
      <c r="E16" s="35">
        <f>F16+I16+L16+O16+P16+Q16</f>
        <v>55838</v>
      </c>
      <c r="F16" s="35">
        <f t="shared" si="1"/>
        <v>15859</v>
      </c>
      <c r="G16" s="36">
        <v>14702</v>
      </c>
      <c r="H16" s="36">
        <v>1157</v>
      </c>
      <c r="I16" s="35">
        <f t="shared" si="3"/>
        <v>39229</v>
      </c>
      <c r="J16" s="36">
        <v>39229</v>
      </c>
      <c r="K16" s="36">
        <v>0</v>
      </c>
      <c r="L16" s="35">
        <f t="shared" si="5"/>
        <v>750</v>
      </c>
      <c r="M16" s="36">
        <v>750</v>
      </c>
      <c r="N16" s="36">
        <v>0</v>
      </c>
      <c r="O16" s="36">
        <v>0</v>
      </c>
      <c r="P16" s="36">
        <v>0</v>
      </c>
      <c r="Q16" s="36">
        <v>0</v>
      </c>
      <c r="R16" s="36">
        <v>4258</v>
      </c>
    </row>
    <row r="17" spans="1:18" s="6" customFormat="1" ht="18" customHeight="1" thickTop="1" x14ac:dyDescent="0.2">
      <c r="C17" s="15"/>
      <c r="D17" s="37" t="s">
        <v>19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</row>
    <row r="18" spans="1:18" ht="19.2" customHeight="1" x14ac:dyDescent="0.15">
      <c r="A18" s="32" t="s">
        <v>28</v>
      </c>
      <c r="B18" s="23" t="s">
        <v>29</v>
      </c>
      <c r="C18" s="24" t="s">
        <v>1</v>
      </c>
      <c r="D18" s="25">
        <f>SUM(D19:D20)</f>
        <v>2996973</v>
      </c>
      <c r="E18" s="25">
        <f t="shared" ref="E18:H18" si="9">SUM(E19:E20)</f>
        <v>2865647</v>
      </c>
      <c r="F18" s="25">
        <f t="shared" si="9"/>
        <v>1509140</v>
      </c>
      <c r="G18" s="25">
        <f t="shared" si="9"/>
        <v>1418754</v>
      </c>
      <c r="H18" s="25">
        <f t="shared" si="9"/>
        <v>90386</v>
      </c>
      <c r="I18" s="25">
        <f>SUM(I19:I20)</f>
        <v>1166784</v>
      </c>
      <c r="J18" s="25">
        <f t="shared" ref="J18:K18" si="10">SUM(J19:J20)</f>
        <v>1166523</v>
      </c>
      <c r="K18" s="25">
        <f t="shared" si="10"/>
        <v>261</v>
      </c>
      <c r="L18" s="25">
        <f>SUM(L19:L20)</f>
        <v>55548</v>
      </c>
      <c r="M18" s="25">
        <f>SUM(M19:M20)</f>
        <v>55040</v>
      </c>
      <c r="N18" s="25">
        <f>SUM(N19:N20)</f>
        <v>508</v>
      </c>
      <c r="O18" s="25">
        <f t="shared" ref="O18:Q18" si="11">SUM(O19:O20)</f>
        <v>134175</v>
      </c>
      <c r="P18" s="25">
        <f t="shared" si="11"/>
        <v>0</v>
      </c>
      <c r="Q18" s="25">
        <f t="shared" si="11"/>
        <v>0</v>
      </c>
      <c r="R18" s="25">
        <f>SUM(R19:R20)</f>
        <v>131326</v>
      </c>
    </row>
    <row r="19" spans="1:18" ht="15" customHeight="1" x14ac:dyDescent="0.15">
      <c r="A19" s="3"/>
      <c r="B19" s="3"/>
      <c r="C19" s="24" t="s">
        <v>26</v>
      </c>
      <c r="D19" s="25">
        <f>E19+R19</f>
        <v>2976636</v>
      </c>
      <c r="E19" s="25">
        <f>F19+I19+L19+O19+P19+Q19</f>
        <v>2846176</v>
      </c>
      <c r="F19" s="25">
        <f>G19+H19</f>
        <v>1497709</v>
      </c>
      <c r="G19" s="25">
        <v>1407323</v>
      </c>
      <c r="H19" s="25">
        <v>90386</v>
      </c>
      <c r="I19" s="25">
        <f>J19+K19</f>
        <v>1158958</v>
      </c>
      <c r="J19" s="25">
        <v>1158697</v>
      </c>
      <c r="K19" s="25">
        <v>261</v>
      </c>
      <c r="L19" s="25">
        <f>+M19+N19</f>
        <v>55334</v>
      </c>
      <c r="M19" s="25">
        <v>54826</v>
      </c>
      <c r="N19" s="25">
        <v>508</v>
      </c>
      <c r="O19" s="25">
        <v>134175</v>
      </c>
      <c r="P19" s="25">
        <v>0</v>
      </c>
      <c r="Q19" s="25">
        <v>0</v>
      </c>
      <c r="R19" s="25">
        <v>130460</v>
      </c>
    </row>
    <row r="20" spans="1:18" ht="15" customHeight="1" x14ac:dyDescent="0.15">
      <c r="A20" s="26"/>
      <c r="B20" s="26"/>
      <c r="C20" s="24" t="s">
        <v>27</v>
      </c>
      <c r="D20" s="28">
        <f>E20+R20</f>
        <v>20337</v>
      </c>
      <c r="E20" s="28">
        <f>F20+I20+L20+O20+P20+Q20</f>
        <v>19471</v>
      </c>
      <c r="F20" s="28">
        <f>G20+H20</f>
        <v>11431</v>
      </c>
      <c r="G20" s="25">
        <v>11431</v>
      </c>
      <c r="H20" s="28">
        <v>0</v>
      </c>
      <c r="I20" s="28">
        <f>J20+K20</f>
        <v>7826</v>
      </c>
      <c r="J20" s="25">
        <v>7826</v>
      </c>
      <c r="K20" s="25">
        <v>0</v>
      </c>
      <c r="L20" s="25">
        <f>+M20+N20</f>
        <v>214</v>
      </c>
      <c r="M20" s="25">
        <v>214</v>
      </c>
      <c r="N20" s="25">
        <v>0</v>
      </c>
      <c r="O20" s="25">
        <v>0</v>
      </c>
      <c r="P20" s="25">
        <v>0</v>
      </c>
      <c r="Q20" s="25">
        <v>0</v>
      </c>
      <c r="R20" s="28">
        <v>866</v>
      </c>
    </row>
    <row r="21" spans="1:18" ht="15" customHeight="1" x14ac:dyDescent="0.15">
      <c r="A21" s="26" t="s">
        <v>28</v>
      </c>
      <c r="B21" s="26" t="s">
        <v>35</v>
      </c>
      <c r="C21" s="24" t="s">
        <v>37</v>
      </c>
      <c r="D21" s="28">
        <v>3106104</v>
      </c>
      <c r="E21" s="28">
        <v>2972058</v>
      </c>
      <c r="F21" s="28">
        <v>1556141</v>
      </c>
      <c r="G21" s="25">
        <v>1479309</v>
      </c>
      <c r="H21" s="28">
        <v>76832</v>
      </c>
      <c r="I21" s="28">
        <v>1225025</v>
      </c>
      <c r="J21" s="25">
        <v>1224981</v>
      </c>
      <c r="K21" s="25">
        <v>44</v>
      </c>
      <c r="L21" s="25">
        <v>59702</v>
      </c>
      <c r="M21" s="25">
        <v>58033</v>
      </c>
      <c r="N21" s="25">
        <v>1669</v>
      </c>
      <c r="O21" s="25">
        <v>131190</v>
      </c>
      <c r="P21" s="25">
        <v>0</v>
      </c>
      <c r="Q21" s="25">
        <v>0</v>
      </c>
      <c r="R21" s="28">
        <v>134046</v>
      </c>
    </row>
    <row r="22" spans="1:18" ht="15" customHeight="1" x14ac:dyDescent="0.15">
      <c r="A22" s="26"/>
      <c r="B22" s="26"/>
      <c r="C22" s="24" t="s">
        <v>0</v>
      </c>
      <c r="D22" s="28">
        <v>3083894</v>
      </c>
      <c r="E22" s="28">
        <v>2951227</v>
      </c>
      <c r="F22" s="28">
        <v>1548080</v>
      </c>
      <c r="G22" s="25">
        <v>1471455</v>
      </c>
      <c r="H22" s="28">
        <v>76625</v>
      </c>
      <c r="I22" s="28">
        <v>1212603</v>
      </c>
      <c r="J22" s="25">
        <v>1212559</v>
      </c>
      <c r="K22" s="25">
        <v>44</v>
      </c>
      <c r="L22" s="25">
        <v>59354</v>
      </c>
      <c r="M22" s="25">
        <v>57685</v>
      </c>
      <c r="N22" s="25">
        <v>1669</v>
      </c>
      <c r="O22" s="25">
        <v>131190</v>
      </c>
      <c r="P22" s="25">
        <v>0</v>
      </c>
      <c r="Q22" s="25">
        <v>0</v>
      </c>
      <c r="R22" s="28">
        <v>132667</v>
      </c>
    </row>
    <row r="23" spans="1:18" ht="15" customHeight="1" x14ac:dyDescent="0.15">
      <c r="A23" s="26"/>
      <c r="B23" s="26"/>
      <c r="C23" s="24" t="s">
        <v>2</v>
      </c>
      <c r="D23" s="28">
        <v>22210</v>
      </c>
      <c r="E23" s="28">
        <v>20831</v>
      </c>
      <c r="F23" s="28">
        <v>8061</v>
      </c>
      <c r="G23" s="25">
        <v>7854</v>
      </c>
      <c r="H23" s="28">
        <v>207</v>
      </c>
      <c r="I23" s="28">
        <v>12422</v>
      </c>
      <c r="J23" s="25">
        <v>12422</v>
      </c>
      <c r="K23" s="25">
        <v>0</v>
      </c>
      <c r="L23" s="25">
        <v>348</v>
      </c>
      <c r="M23" s="25">
        <v>348</v>
      </c>
      <c r="N23" s="25">
        <v>0</v>
      </c>
      <c r="O23" s="25">
        <v>0</v>
      </c>
      <c r="P23" s="25">
        <v>0</v>
      </c>
      <c r="Q23" s="25">
        <v>0</v>
      </c>
      <c r="R23" s="28">
        <v>1379</v>
      </c>
    </row>
    <row r="24" spans="1:18" s="6" customFormat="1" ht="19.2" customHeight="1" x14ac:dyDescent="0.15">
      <c r="A24" s="30" t="s">
        <v>28</v>
      </c>
      <c r="B24" s="13" t="s">
        <v>36</v>
      </c>
      <c r="C24" s="12" t="s">
        <v>1</v>
      </c>
      <c r="D24" s="16">
        <f>SUM(D25:D26)</f>
        <v>3067654</v>
      </c>
      <c r="E24" s="16">
        <f t="shared" ref="E24:Q24" si="12">SUM(E25:E26)</f>
        <v>2934835</v>
      </c>
      <c r="F24" s="16">
        <f t="shared" si="12"/>
        <v>1532532</v>
      </c>
      <c r="G24" s="16">
        <f t="shared" si="12"/>
        <v>1454614</v>
      </c>
      <c r="H24" s="16">
        <f t="shared" si="12"/>
        <v>77918</v>
      </c>
      <c r="I24" s="16">
        <f>SUM(I25:I26)</f>
        <v>1202700</v>
      </c>
      <c r="J24" s="16">
        <f t="shared" si="12"/>
        <v>1202654</v>
      </c>
      <c r="K24" s="16">
        <f t="shared" si="12"/>
        <v>46</v>
      </c>
      <c r="L24" s="16">
        <f>SUM(L25:L26)</f>
        <v>62731</v>
      </c>
      <c r="M24" s="16">
        <f>SUM(M25:M26)</f>
        <v>60632</v>
      </c>
      <c r="N24" s="16">
        <f>SUM(N25:N26)</f>
        <v>2099</v>
      </c>
      <c r="O24" s="16">
        <f t="shared" si="12"/>
        <v>136872</v>
      </c>
      <c r="P24" s="16">
        <f t="shared" si="12"/>
        <v>0</v>
      </c>
      <c r="Q24" s="16">
        <f t="shared" si="12"/>
        <v>0</v>
      </c>
      <c r="R24" s="16">
        <f>SUM(R25:R26)</f>
        <v>132819</v>
      </c>
    </row>
    <row r="25" spans="1:18" s="6" customFormat="1" ht="15" customHeight="1" x14ac:dyDescent="0.15">
      <c r="A25" s="11"/>
      <c r="B25" s="11"/>
      <c r="C25" s="12" t="s">
        <v>26</v>
      </c>
      <c r="D25" s="16">
        <f>E25+R25</f>
        <v>3041068</v>
      </c>
      <c r="E25" s="16">
        <f>F25+I25+L25+O25+P25+Q25</f>
        <v>2909996</v>
      </c>
      <c r="F25" s="16">
        <f>G25+H25</f>
        <v>1524138</v>
      </c>
      <c r="G25" s="16">
        <v>1447314</v>
      </c>
      <c r="H25" s="16">
        <v>76824</v>
      </c>
      <c r="I25" s="16">
        <f>J25+K25</f>
        <v>1186602</v>
      </c>
      <c r="J25" s="16">
        <v>1186556</v>
      </c>
      <c r="K25" s="16">
        <v>46</v>
      </c>
      <c r="L25" s="16">
        <f>+M25+N25</f>
        <v>62384</v>
      </c>
      <c r="M25" s="16">
        <v>60285</v>
      </c>
      <c r="N25" s="16">
        <v>2099</v>
      </c>
      <c r="O25" s="16">
        <v>136872</v>
      </c>
      <c r="P25" s="16">
        <v>0</v>
      </c>
      <c r="Q25" s="16">
        <v>0</v>
      </c>
      <c r="R25" s="16">
        <v>131072</v>
      </c>
    </row>
    <row r="26" spans="1:18" s="6" customFormat="1" ht="15" customHeight="1" thickBot="1" x14ac:dyDescent="0.2">
      <c r="A26" s="17"/>
      <c r="B26" s="17"/>
      <c r="C26" s="18" t="s">
        <v>27</v>
      </c>
      <c r="D26" s="19">
        <f>E26+R26</f>
        <v>26586</v>
      </c>
      <c r="E26" s="19">
        <f>F26+I26+L26+O26+P26+Q26</f>
        <v>24839</v>
      </c>
      <c r="F26" s="19">
        <f>G26+H26</f>
        <v>8394</v>
      </c>
      <c r="G26" s="16">
        <v>7300</v>
      </c>
      <c r="H26" s="19">
        <v>1094</v>
      </c>
      <c r="I26" s="19">
        <f>J26+K26</f>
        <v>16098</v>
      </c>
      <c r="J26" s="16">
        <v>16098</v>
      </c>
      <c r="K26" s="16">
        <v>0</v>
      </c>
      <c r="L26" s="16">
        <f>+M26+N26</f>
        <v>347</v>
      </c>
      <c r="M26" s="16">
        <v>347</v>
      </c>
      <c r="N26" s="16">
        <v>0</v>
      </c>
      <c r="O26" s="16">
        <v>0</v>
      </c>
      <c r="P26" s="16">
        <v>0</v>
      </c>
      <c r="Q26" s="16">
        <v>0</v>
      </c>
      <c r="R26" s="19">
        <v>1747</v>
      </c>
    </row>
    <row r="27" spans="1:18" s="6" customFormat="1" ht="18" customHeight="1" thickTop="1" x14ac:dyDescent="0.2">
      <c r="C27" s="15"/>
      <c r="D27" s="39" t="s">
        <v>20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 ht="18" customHeight="1" x14ac:dyDescent="0.15">
      <c r="A28" s="32" t="s">
        <v>28</v>
      </c>
      <c r="B28" s="23" t="s">
        <v>32</v>
      </c>
      <c r="C28" s="24" t="s">
        <v>1</v>
      </c>
      <c r="D28" s="28">
        <f t="shared" ref="D28:J30" si="13">SUM(D8-D18)</f>
        <v>63111</v>
      </c>
      <c r="E28" s="28">
        <f t="shared" si="13"/>
        <v>58756</v>
      </c>
      <c r="F28" s="28">
        <f t="shared" si="13"/>
        <v>18227</v>
      </c>
      <c r="G28" s="28">
        <f t="shared" si="13"/>
        <v>17999</v>
      </c>
      <c r="H28" s="28">
        <f t="shared" si="13"/>
        <v>228</v>
      </c>
      <c r="I28" s="28">
        <f t="shared" si="13"/>
        <v>39250</v>
      </c>
      <c r="J28" s="28">
        <f t="shared" si="13"/>
        <v>39250</v>
      </c>
      <c r="K28" s="28">
        <f>K8-K18</f>
        <v>0</v>
      </c>
      <c r="L28" s="28">
        <f t="shared" ref="L28:N30" si="14">SUM(L8-L18)</f>
        <v>1279</v>
      </c>
      <c r="M28" s="28">
        <f t="shared" si="14"/>
        <v>1279</v>
      </c>
      <c r="N28" s="28">
        <f t="shared" si="14"/>
        <v>0</v>
      </c>
      <c r="O28" s="28">
        <f t="shared" ref="O28:Q30" si="15">O8-O18</f>
        <v>0</v>
      </c>
      <c r="P28" s="28">
        <f t="shared" si="15"/>
        <v>0</v>
      </c>
      <c r="Q28" s="28">
        <f t="shared" si="15"/>
        <v>0</v>
      </c>
      <c r="R28" s="28">
        <f>SUM(R8-R18)</f>
        <v>4355</v>
      </c>
    </row>
    <row r="29" spans="1:18" ht="15" customHeight="1" x14ac:dyDescent="0.15">
      <c r="A29" s="3"/>
      <c r="B29" s="3"/>
      <c r="C29" s="24" t="s">
        <v>0</v>
      </c>
      <c r="D29" s="28">
        <f t="shared" si="13"/>
        <v>15592</v>
      </c>
      <c r="E29" s="28">
        <f t="shared" si="13"/>
        <v>14879</v>
      </c>
      <c r="F29" s="28">
        <f t="shared" si="13"/>
        <v>8170</v>
      </c>
      <c r="G29" s="28">
        <f t="shared" si="13"/>
        <v>7963</v>
      </c>
      <c r="H29" s="28">
        <f t="shared" si="13"/>
        <v>207</v>
      </c>
      <c r="I29" s="28">
        <f t="shared" si="13"/>
        <v>6341</v>
      </c>
      <c r="J29" s="28">
        <f t="shared" si="13"/>
        <v>6341</v>
      </c>
      <c r="K29" s="28">
        <f>K9-K19</f>
        <v>0</v>
      </c>
      <c r="L29" s="28">
        <f t="shared" si="14"/>
        <v>368</v>
      </c>
      <c r="M29" s="28">
        <f t="shared" si="14"/>
        <v>368</v>
      </c>
      <c r="N29" s="28">
        <f t="shared" si="14"/>
        <v>0</v>
      </c>
      <c r="O29" s="28">
        <f t="shared" si="15"/>
        <v>0</v>
      </c>
      <c r="P29" s="28">
        <f t="shared" si="15"/>
        <v>0</v>
      </c>
      <c r="Q29" s="28">
        <f t="shared" si="15"/>
        <v>0</v>
      </c>
      <c r="R29" s="28">
        <f>SUM(R9-R19)</f>
        <v>713</v>
      </c>
    </row>
    <row r="30" spans="1:18" ht="15" customHeight="1" x14ac:dyDescent="0.15">
      <c r="A30" s="26"/>
      <c r="B30" s="26"/>
      <c r="C30" s="24" t="s">
        <v>2</v>
      </c>
      <c r="D30" s="27">
        <f t="shared" si="13"/>
        <v>47519</v>
      </c>
      <c r="E30" s="28">
        <f t="shared" si="13"/>
        <v>43877</v>
      </c>
      <c r="F30" s="28">
        <f t="shared" si="13"/>
        <v>10057</v>
      </c>
      <c r="G30" s="28">
        <f t="shared" si="13"/>
        <v>10036</v>
      </c>
      <c r="H30" s="28">
        <f t="shared" si="13"/>
        <v>21</v>
      </c>
      <c r="I30" s="28">
        <f t="shared" si="13"/>
        <v>32909</v>
      </c>
      <c r="J30" s="28">
        <f t="shared" si="13"/>
        <v>32909</v>
      </c>
      <c r="K30" s="28">
        <f>K10-K20</f>
        <v>0</v>
      </c>
      <c r="L30" s="28">
        <f t="shared" si="14"/>
        <v>911</v>
      </c>
      <c r="M30" s="28">
        <f t="shared" si="14"/>
        <v>911</v>
      </c>
      <c r="N30" s="28">
        <f t="shared" si="14"/>
        <v>0</v>
      </c>
      <c r="O30" s="28">
        <f t="shared" si="15"/>
        <v>0</v>
      </c>
      <c r="P30" s="28">
        <f t="shared" si="15"/>
        <v>0</v>
      </c>
      <c r="Q30" s="28">
        <f t="shared" si="15"/>
        <v>0</v>
      </c>
      <c r="R30" s="28">
        <f>SUM(R10-R20)</f>
        <v>3642</v>
      </c>
    </row>
    <row r="31" spans="1:18" ht="15" customHeight="1" x14ac:dyDescent="0.15">
      <c r="A31" s="26" t="s">
        <v>28</v>
      </c>
      <c r="B31" s="26" t="s">
        <v>35</v>
      </c>
      <c r="C31" s="24" t="s">
        <v>1</v>
      </c>
      <c r="D31" s="28">
        <v>65246</v>
      </c>
      <c r="E31" s="28">
        <v>60604</v>
      </c>
      <c r="F31" s="28">
        <v>17342</v>
      </c>
      <c r="G31" s="28">
        <v>16041</v>
      </c>
      <c r="H31" s="28">
        <v>1301</v>
      </c>
      <c r="I31" s="28">
        <v>42049</v>
      </c>
      <c r="J31" s="28">
        <v>42049</v>
      </c>
      <c r="K31" s="28">
        <v>0</v>
      </c>
      <c r="L31" s="28">
        <v>1213</v>
      </c>
      <c r="M31" s="28">
        <v>1213</v>
      </c>
      <c r="N31" s="28">
        <v>0</v>
      </c>
      <c r="O31" s="28">
        <v>0</v>
      </c>
      <c r="P31" s="28">
        <v>0</v>
      </c>
      <c r="Q31" s="28">
        <v>0</v>
      </c>
      <c r="R31" s="28">
        <v>4642</v>
      </c>
    </row>
    <row r="32" spans="1:18" ht="15" customHeight="1" x14ac:dyDescent="0.15">
      <c r="A32" s="26"/>
      <c r="B32" s="26"/>
      <c r="C32" s="24" t="s">
        <v>0</v>
      </c>
      <c r="D32" s="28">
        <v>25880</v>
      </c>
      <c r="E32" s="28">
        <v>24186</v>
      </c>
      <c r="F32" s="28">
        <v>8377</v>
      </c>
      <c r="G32" s="28">
        <v>7097</v>
      </c>
      <c r="H32" s="28">
        <v>1280</v>
      </c>
      <c r="I32" s="28">
        <v>15482</v>
      </c>
      <c r="J32" s="28">
        <v>15482</v>
      </c>
      <c r="K32" s="28">
        <v>0</v>
      </c>
      <c r="L32" s="28">
        <v>327</v>
      </c>
      <c r="M32" s="28">
        <v>327</v>
      </c>
      <c r="N32" s="28">
        <v>0</v>
      </c>
      <c r="O32" s="28">
        <v>0</v>
      </c>
      <c r="P32" s="28">
        <v>0</v>
      </c>
      <c r="Q32" s="28">
        <v>0</v>
      </c>
      <c r="R32" s="28">
        <v>1694</v>
      </c>
    </row>
    <row r="33" spans="1:18" ht="15" customHeight="1" x14ac:dyDescent="0.15">
      <c r="A33" s="26"/>
      <c r="B33" s="26"/>
      <c r="C33" s="24" t="s">
        <v>2</v>
      </c>
      <c r="D33" s="28">
        <v>39366</v>
      </c>
      <c r="E33" s="28">
        <v>36418</v>
      </c>
      <c r="F33" s="28">
        <v>8965</v>
      </c>
      <c r="G33" s="28">
        <v>8944</v>
      </c>
      <c r="H33" s="28">
        <v>21</v>
      </c>
      <c r="I33" s="28">
        <v>26567</v>
      </c>
      <c r="J33" s="28">
        <v>26567</v>
      </c>
      <c r="K33" s="28">
        <v>0</v>
      </c>
      <c r="L33" s="28">
        <v>886</v>
      </c>
      <c r="M33" s="28">
        <v>886</v>
      </c>
      <c r="N33" s="28">
        <v>0</v>
      </c>
      <c r="O33" s="28">
        <v>0</v>
      </c>
      <c r="P33" s="28">
        <v>0</v>
      </c>
      <c r="Q33" s="28">
        <v>0</v>
      </c>
      <c r="R33" s="28">
        <v>2948</v>
      </c>
    </row>
    <row r="34" spans="1:18" s="6" customFormat="1" ht="18" customHeight="1" x14ac:dyDescent="0.15">
      <c r="A34" s="30" t="s">
        <v>28</v>
      </c>
      <c r="B34" s="13" t="s">
        <v>36</v>
      </c>
      <c r="C34" s="12" t="s">
        <v>1</v>
      </c>
      <c r="D34" s="19">
        <f t="shared" ref="D34:J36" si="16">SUM(D14-D24)</f>
        <v>45690</v>
      </c>
      <c r="E34" s="19">
        <f t="shared" si="16"/>
        <v>42698</v>
      </c>
      <c r="F34" s="19">
        <f t="shared" si="16"/>
        <v>14527</v>
      </c>
      <c r="G34" s="19">
        <f t="shared" si="16"/>
        <v>14415</v>
      </c>
      <c r="H34" s="19">
        <f t="shared" si="16"/>
        <v>112</v>
      </c>
      <c r="I34" s="19">
        <f t="shared" si="16"/>
        <v>27484</v>
      </c>
      <c r="J34" s="19">
        <f t="shared" si="16"/>
        <v>27484</v>
      </c>
      <c r="K34" s="19">
        <f>K14-K24</f>
        <v>0</v>
      </c>
      <c r="L34" s="19">
        <f t="shared" ref="L34:N36" si="17">SUM(L14-L24)</f>
        <v>687</v>
      </c>
      <c r="M34" s="19">
        <f t="shared" si="17"/>
        <v>687</v>
      </c>
      <c r="N34" s="19">
        <f t="shared" si="17"/>
        <v>0</v>
      </c>
      <c r="O34" s="19">
        <f t="shared" ref="O34:Q36" si="18">O14-O24</f>
        <v>0</v>
      </c>
      <c r="P34" s="19">
        <f t="shared" si="18"/>
        <v>0</v>
      </c>
      <c r="Q34" s="19">
        <f t="shared" si="18"/>
        <v>0</v>
      </c>
      <c r="R34" s="19">
        <f>SUM(R14-R24)</f>
        <v>2992</v>
      </c>
    </row>
    <row r="35" spans="1:18" s="6" customFormat="1" ht="15" customHeight="1" x14ac:dyDescent="0.15">
      <c r="A35" s="11"/>
      <c r="B35" s="11"/>
      <c r="C35" s="12" t="s">
        <v>0</v>
      </c>
      <c r="D35" s="19">
        <f t="shared" si="16"/>
        <v>12180</v>
      </c>
      <c r="E35" s="19">
        <f t="shared" si="16"/>
        <v>11699</v>
      </c>
      <c r="F35" s="19">
        <f t="shared" si="16"/>
        <v>7062</v>
      </c>
      <c r="G35" s="19">
        <f t="shared" si="16"/>
        <v>7013</v>
      </c>
      <c r="H35" s="19">
        <f t="shared" si="16"/>
        <v>49</v>
      </c>
      <c r="I35" s="19">
        <f t="shared" si="16"/>
        <v>4353</v>
      </c>
      <c r="J35" s="19">
        <f t="shared" si="16"/>
        <v>4353</v>
      </c>
      <c r="K35" s="19">
        <f>K15-K25</f>
        <v>0</v>
      </c>
      <c r="L35" s="19">
        <f t="shared" si="17"/>
        <v>284</v>
      </c>
      <c r="M35" s="19">
        <f t="shared" si="17"/>
        <v>284</v>
      </c>
      <c r="N35" s="19">
        <f t="shared" si="17"/>
        <v>0</v>
      </c>
      <c r="O35" s="19">
        <f t="shared" si="18"/>
        <v>0</v>
      </c>
      <c r="P35" s="19">
        <f t="shared" si="18"/>
        <v>0</v>
      </c>
      <c r="Q35" s="19">
        <f t="shared" si="18"/>
        <v>0</v>
      </c>
      <c r="R35" s="19">
        <f>SUM(R15-R25)</f>
        <v>481</v>
      </c>
    </row>
    <row r="36" spans="1:18" s="6" customFormat="1" ht="15" customHeight="1" thickBot="1" x14ac:dyDescent="0.2">
      <c r="A36" s="17"/>
      <c r="B36" s="17"/>
      <c r="C36" s="18" t="s">
        <v>2</v>
      </c>
      <c r="D36" s="22">
        <f t="shared" si="16"/>
        <v>33510</v>
      </c>
      <c r="E36" s="19">
        <f t="shared" si="16"/>
        <v>30999</v>
      </c>
      <c r="F36" s="19">
        <f t="shared" si="16"/>
        <v>7465</v>
      </c>
      <c r="G36" s="19">
        <f t="shared" si="16"/>
        <v>7402</v>
      </c>
      <c r="H36" s="19">
        <f t="shared" si="16"/>
        <v>63</v>
      </c>
      <c r="I36" s="19">
        <f t="shared" si="16"/>
        <v>23131</v>
      </c>
      <c r="J36" s="19">
        <f t="shared" si="16"/>
        <v>23131</v>
      </c>
      <c r="K36" s="19">
        <f>K16-K26</f>
        <v>0</v>
      </c>
      <c r="L36" s="19">
        <f t="shared" si="17"/>
        <v>403</v>
      </c>
      <c r="M36" s="19">
        <f t="shared" si="17"/>
        <v>403</v>
      </c>
      <c r="N36" s="19">
        <f t="shared" si="17"/>
        <v>0</v>
      </c>
      <c r="O36" s="19">
        <f t="shared" si="18"/>
        <v>0</v>
      </c>
      <c r="P36" s="19">
        <f t="shared" si="18"/>
        <v>0</v>
      </c>
      <c r="Q36" s="19">
        <f t="shared" si="18"/>
        <v>0</v>
      </c>
      <c r="R36" s="19">
        <f>SUM(R16-R26)</f>
        <v>2511</v>
      </c>
    </row>
    <row r="37" spans="1:18" ht="27" customHeight="1" thickTop="1" x14ac:dyDescent="0.15">
      <c r="A37" s="1" t="s">
        <v>25</v>
      </c>
      <c r="B37" s="8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</sheetData>
  <mergeCells count="14">
    <mergeCell ref="A4:C6"/>
    <mergeCell ref="F5:H5"/>
    <mergeCell ref="E5:E6"/>
    <mergeCell ref="D4:D6"/>
    <mergeCell ref="E4:Q4"/>
    <mergeCell ref="I5:K5"/>
    <mergeCell ref="L5:N5"/>
    <mergeCell ref="D17:R17"/>
    <mergeCell ref="D27:R27"/>
    <mergeCell ref="R5:R6"/>
    <mergeCell ref="O5:O6"/>
    <mergeCell ref="P5:P6"/>
    <mergeCell ref="Q5:Q6"/>
    <mergeCell ref="D7:R7"/>
  </mergeCells>
  <phoneticPr fontId="1"/>
  <pageMargins left="0.78740157480314965" right="0.2" top="0.70866141732283461" bottom="0.2" header="0.39370078740157483" footer="0.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１４－３</vt:lpstr>
      <vt:lpstr>'１４－３'!Print_Area</vt:lpstr>
      <vt:lpstr>'１４－３'!Print_Titles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統計情報課№４</dc:creator>
  <cp:lastModifiedBy>seven</cp:lastModifiedBy>
  <cp:lastPrinted>2022-03-10T06:03:10Z</cp:lastPrinted>
  <dcterms:created xsi:type="dcterms:W3CDTF">1998-08-19T02:42:45Z</dcterms:created>
  <dcterms:modified xsi:type="dcterms:W3CDTF">2023-01-23T08:20:39Z</dcterms:modified>
</cp:coreProperties>
</file>