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4" i="1" s="1"/>
  <c r="B15" i="1" s="1"/>
  <c r="B13" i="1" l="1"/>
  <c r="B18" i="1" l="1"/>
  <c r="B20" i="1" s="1"/>
  <c r="B19" i="1" l="1"/>
</calcChain>
</file>

<file path=xl/sharedStrings.xml><?xml version="1.0" encoding="utf-8"?>
<sst xmlns="http://schemas.openxmlformats.org/spreadsheetml/2006/main" count="23" uniqueCount="23">
  <si>
    <t xml:space="preserve">組織名 </t>
  </si>
  <si>
    <t>補助対象経費</t>
    <phoneticPr fontId="2"/>
  </si>
  <si>
    <t>基準額（全額補助の上限）</t>
    <phoneticPr fontId="2"/>
  </si>
  <si>
    <t>【計算結果】　</t>
    <phoneticPr fontId="2"/>
  </si>
  <si>
    <t>基礎部分の補助金</t>
    <phoneticPr fontId="2"/>
  </si>
  <si>
    <t>超過部分</t>
    <phoneticPr fontId="2"/>
  </si>
  <si>
    <t>補助金額</t>
    <phoneticPr fontId="2"/>
  </si>
  <si>
    <t>【補助金合計】　</t>
    <phoneticPr fontId="2"/>
  </si>
  <si>
    <t>○○自主防災組織</t>
    <rPh sb="2" eb="8">
      <t>ジシュボウサイソシキ</t>
    </rPh>
    <phoneticPr fontId="2"/>
  </si>
  <si>
    <t xml:space="preserve">世帯数区分 </t>
    <phoneticPr fontId="2"/>
  </si>
  <si>
    <t>超過部分の補助金</t>
    <phoneticPr fontId="2"/>
  </si>
  <si>
    <t>自己負担額</t>
    <rPh sb="4" eb="5">
      <t>ガク</t>
    </rPh>
    <phoneticPr fontId="2"/>
  </si>
  <si>
    <t>参考：補助率</t>
    <rPh sb="0" eb="2">
      <t>サンコウ</t>
    </rPh>
    <phoneticPr fontId="2"/>
  </si>
  <si>
    <t>「斑鳩町自主防災組織設立および活動支援補助金　自動計算ツール」</t>
    <phoneticPr fontId="2"/>
  </si>
  <si>
    <t>（歳入歳出予算書のB欄)</t>
    <phoneticPr fontId="2"/>
  </si>
  <si>
    <t>（歳入歳出予算書のA欄)</t>
    <rPh sb="1" eb="3">
      <t>サイニュウ</t>
    </rPh>
    <rPh sb="3" eb="5">
      <t>サイシュツ</t>
    </rPh>
    <rPh sb="5" eb="8">
      <t>ヨサンショ</t>
    </rPh>
    <rPh sb="10" eb="11">
      <t>ラン</t>
    </rPh>
    <phoneticPr fontId="2"/>
  </si>
  <si>
    <t>（歳入歳出予算書のD欄) 上限150,000円</t>
    <phoneticPr fontId="2"/>
  </si>
  <si>
    <t>（歳入歳出予算書のE欄)</t>
    <phoneticPr fontId="2"/>
  </si>
  <si>
    <t>黄色のセルに入力してください ↓</t>
  </si>
  <si>
    <t>（歳入歳出予算書のC欄)　超過部分の2/3</t>
    <rPh sb="13" eb="17">
      <t>チョウカブブン</t>
    </rPh>
    <phoneticPr fontId="2"/>
  </si>
  <si>
    <t>以下は自動計算↓</t>
    <rPh sb="0" eb="2">
      <t>イカ</t>
    </rPh>
    <rPh sb="3" eb="7">
      <t>ジドウケイサン</t>
    </rPh>
    <phoneticPr fontId="2"/>
  </si>
  <si>
    <t>50世帯未満</t>
  </si>
  <si>
    <t>←プルダウンから世帯数区分を選択</t>
    <rPh sb="8" eb="11">
      <t>セタイスウ</t>
    </rPh>
    <rPh sb="11" eb="13">
      <t>クブン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</si>
</sst>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3" fontId="0" fillId="0" borderId="6" xfId="0" applyNumberFormat="1" applyFill="1" applyBorder="1" applyAlignment="1">
      <alignment horizontal="right"/>
    </xf>
    <xf numFmtId="176" fontId="0" fillId="0" borderId="0" xfId="1" applyNumberFormat="1" applyFont="1" applyFill="1" applyAlignment="1">
      <alignment horizontal="right"/>
    </xf>
    <xf numFmtId="0" fontId="0" fillId="2" borderId="2" xfId="0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right"/>
    </xf>
    <xf numFmtId="176" fontId="0" fillId="2" borderId="6" xfId="1" applyNumberFormat="1" applyFont="1" applyFill="1" applyBorder="1" applyAlignment="1" applyProtection="1">
      <alignment horizontal="right"/>
      <protection locked="0"/>
    </xf>
    <xf numFmtId="176" fontId="0" fillId="3" borderId="0" xfId="1" applyNumberFormat="1" applyFont="1" applyFill="1" applyAlignment="1">
      <alignment horizontal="right"/>
    </xf>
    <xf numFmtId="176" fontId="0" fillId="3" borderId="2" xfId="1" applyNumberFormat="1" applyFont="1" applyFill="1" applyBorder="1" applyAlignment="1">
      <alignment horizontal="right"/>
    </xf>
    <xf numFmtId="176" fontId="0" fillId="3" borderId="4" xfId="1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0" fillId="0" borderId="7" xfId="0" applyBorder="1"/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Normal="100" workbookViewId="0">
      <selection activeCell="C10" sqref="C10"/>
    </sheetView>
  </sheetViews>
  <sheetFormatPr defaultRowHeight="18" x14ac:dyDescent="0.45"/>
  <cols>
    <col min="1" max="1" width="27.296875" customWidth="1"/>
    <col min="2" max="2" width="23.09765625" customWidth="1"/>
    <col min="3" max="3" width="37.296875" bestFit="1" customWidth="1"/>
  </cols>
  <sheetData>
    <row r="1" spans="1:3" x14ac:dyDescent="0.45">
      <c r="A1" s="19" t="s">
        <v>13</v>
      </c>
      <c r="B1" s="19"/>
      <c r="C1" s="19"/>
    </row>
    <row r="3" spans="1:3" x14ac:dyDescent="0.45">
      <c r="A3" s="15" t="s">
        <v>0</v>
      </c>
      <c r="B3" s="16" t="s">
        <v>8</v>
      </c>
    </row>
    <row r="5" spans="1:3" ht="19.8" x14ac:dyDescent="0.5">
      <c r="A5" s="18"/>
      <c r="B5" s="17" t="s">
        <v>18</v>
      </c>
    </row>
    <row r="6" spans="1:3" x14ac:dyDescent="0.45">
      <c r="A6" s="4" t="s">
        <v>9</v>
      </c>
      <c r="B6" s="9" t="s">
        <v>21</v>
      </c>
      <c r="C6" t="s">
        <v>22</v>
      </c>
    </row>
    <row r="7" spans="1:3" x14ac:dyDescent="0.45">
      <c r="A7" s="5"/>
      <c r="B7" s="10"/>
    </row>
    <row r="8" spans="1:3" x14ac:dyDescent="0.45">
      <c r="A8" s="6" t="s">
        <v>1</v>
      </c>
      <c r="B8" s="11"/>
      <c r="C8" t="s">
        <v>15</v>
      </c>
    </row>
    <row r="9" spans="1:3" x14ac:dyDescent="0.45">
      <c r="B9" s="2"/>
    </row>
    <row r="10" spans="1:3" x14ac:dyDescent="0.45">
      <c r="B10" s="2" t="s">
        <v>20</v>
      </c>
    </row>
    <row r="11" spans="1:3" x14ac:dyDescent="0.45">
      <c r="A11" t="s">
        <v>3</v>
      </c>
      <c r="B11" s="2"/>
    </row>
    <row r="12" spans="1:3" x14ac:dyDescent="0.45">
      <c r="A12" t="s">
        <v>2</v>
      </c>
      <c r="B12" s="8">
        <f>IF(B6="50世帯未満",20000,
 IF(B6="50～99世帯",40000,
 IF(B6="100世帯以上",60000,"")))</f>
        <v>20000</v>
      </c>
    </row>
    <row r="13" spans="1:3" x14ac:dyDescent="0.45">
      <c r="A13" t="s">
        <v>4</v>
      </c>
      <c r="B13" s="12" t="str">
        <f>IF(B8="","",
 IF(B8&lt;=B12,B8,B12))</f>
        <v/>
      </c>
      <c r="C13" t="s">
        <v>14</v>
      </c>
    </row>
    <row r="14" spans="1:3" x14ac:dyDescent="0.45">
      <c r="A14" t="s">
        <v>5</v>
      </c>
      <c r="B14" s="8" t="str">
        <f>IF(B8="","",
 IF(B8&lt;=B12,0,B8-B12))</f>
        <v/>
      </c>
    </row>
    <row r="15" spans="1:3" x14ac:dyDescent="0.45">
      <c r="A15" t="s">
        <v>10</v>
      </c>
      <c r="B15" s="12" t="str">
        <f>IF(B8="","",
 INT(B14*2/3))</f>
        <v/>
      </c>
      <c r="C15" t="s">
        <v>19</v>
      </c>
    </row>
    <row r="16" spans="1:3" x14ac:dyDescent="0.45">
      <c r="B16" s="3"/>
    </row>
    <row r="17" spans="1:3" x14ac:dyDescent="0.45">
      <c r="A17" t="s">
        <v>7</v>
      </c>
      <c r="B17" s="1"/>
    </row>
    <row r="18" spans="1:3" x14ac:dyDescent="0.45">
      <c r="A18" s="4" t="s">
        <v>6</v>
      </c>
      <c r="B18" s="13" t="str">
        <f>IF(B8="","",
 MIN(B13+B15,150000))</f>
        <v/>
      </c>
      <c r="C18" t="s">
        <v>16</v>
      </c>
    </row>
    <row r="19" spans="1:3" x14ac:dyDescent="0.45">
      <c r="A19" s="5" t="s">
        <v>11</v>
      </c>
      <c r="B19" s="14" t="str">
        <f>IF(B8="","",B8-B18)</f>
        <v/>
      </c>
      <c r="C19" t="s">
        <v>17</v>
      </c>
    </row>
    <row r="20" spans="1:3" x14ac:dyDescent="0.45">
      <c r="A20" s="6" t="s">
        <v>12</v>
      </c>
      <c r="B20" s="7" t="str">
        <f>IF(B8="","",
 IF(B8=0,"",
 TEXT(B18/B8*100,"0.0")&amp;"%"))</f>
        <v/>
      </c>
    </row>
    <row r="21" spans="1:3" x14ac:dyDescent="0.45">
      <c r="B21" s="2"/>
    </row>
    <row r="22" spans="1:3" x14ac:dyDescent="0.45">
      <c r="B22" s="2"/>
    </row>
  </sheetData>
  <mergeCells count="1">
    <mergeCell ref="A1:C1"/>
  </mergeCells>
  <phoneticPr fontId="2"/>
  <dataValidations count="1">
    <dataValidation type="list" allowBlank="1" showInputMessage="1" showErrorMessage="1" errorTitle="入力エラー" error="リストから選択してください" sqref="B6">
      <formula1>"50世帯未満,50～99世帯,100世帯以上"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2026-04-03T08:31:03Z</dcterms:modified>
</cp:coreProperties>
</file>